
<file path=[Content_Types].xml><?xml version="1.0" encoding="utf-8"?>
<Types xmlns="http://schemas.openxmlformats.org/package/2006/content-types">
  <Default Extension="bin" ContentType="application/vnd.openxmlformats-officedocument.spreadsheetml.printerSettings"/>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150" windowWidth="9495" windowHeight="8955" tabRatio="856"/>
  </bookViews>
  <sheets>
    <sheet name="DATA" sheetId="1" r:id="rId1"/>
    <sheet name="OFFICE NOTE(3)" sheetId="3" state="hidden" r:id="rId2"/>
    <sheet name="OFFICE NOTE" sheetId="9" r:id="rId3"/>
    <sheet name="PROCEEDINGS ANNEXURE B" sheetId="6" r:id="rId4"/>
    <sheet name="PROCEEDINGS ANNEXURE M" sheetId="10" r:id="rId5"/>
    <sheet name="COVERING LETTER" sheetId="11" r:id="rId6"/>
    <sheet name="APPLICATION FOR NOC" sheetId="2" r:id="rId7"/>
    <sheet name="ANNEXURE B &amp; M APPLICANT" sheetId="7" r:id="rId8"/>
    <sheet name="CERTIFICATES" sheetId="8" r:id="rId9"/>
    <sheet name="ANNEXURE M" sheetId="5" state="hidden" r:id="rId10"/>
  </sheets>
  <definedNames>
    <definedName name="_xlnm.Print_Area" localSheetId="7">'ANNEXURE B &amp; M APPLICANT'!$A$1:$J$37</definedName>
    <definedName name="_xlnm.Print_Area" localSheetId="9">'ANNEXURE M'!$A$1:$J$23</definedName>
    <definedName name="_xlnm.Print_Area" localSheetId="6">'APPLICATION FOR NOC'!$A$1:$J$65</definedName>
    <definedName name="_xlnm.Print_Area" localSheetId="8">CERTIFICATES!$A$1:$J$35</definedName>
    <definedName name="_xlnm.Print_Area" localSheetId="2">'OFFICE NOTE'!$A$1:$I$37</definedName>
    <definedName name="_xlnm.Print_Area" localSheetId="1">'OFFICE NOTE(3)'!$A$1:$F$14</definedName>
    <definedName name="_xlnm.Print_Area" localSheetId="3">'PROCEEDINGS ANNEXURE B'!$A$1:$J$45</definedName>
    <definedName name="_xlnm.Print_Area" localSheetId="4">'PROCEEDINGS ANNEXURE M'!$A$1:$J$45</definedName>
  </definedNames>
  <calcPr calcId="124519"/>
</workbook>
</file>

<file path=xl/calcChain.xml><?xml version="1.0" encoding="utf-8"?>
<calcChain xmlns="http://schemas.openxmlformats.org/spreadsheetml/2006/main">
  <c r="I3" i="10"/>
  <c r="H45" i="1"/>
  <c r="H46" s="1"/>
  <c r="E6" i="2" s="1"/>
  <c r="H43" i="1"/>
  <c r="J43"/>
  <c r="L40" s="1"/>
  <c r="O11"/>
  <c r="O17" s="1"/>
  <c r="J33"/>
  <c r="J35" s="1"/>
  <c r="E2" i="3" s="1"/>
  <c r="G2" i="9" s="1"/>
  <c r="L18" i="1"/>
  <c r="L17"/>
  <c r="K18"/>
  <c r="K17"/>
  <c r="L23"/>
  <c r="L19" s="1"/>
  <c r="K51"/>
  <c r="J51"/>
  <c r="K23" s="1"/>
  <c r="K19" s="1"/>
  <c r="M2"/>
  <c r="C4" s="1"/>
  <c r="E31" i="9"/>
  <c r="A8" i="11"/>
  <c r="M159" i="10"/>
  <c r="Q150"/>
  <c r="M128"/>
  <c r="M130" s="1"/>
  <c r="M124"/>
  <c r="M120"/>
  <c r="Q149" s="1"/>
  <c r="M117"/>
  <c r="Q148" s="1"/>
  <c r="M116"/>
  <c r="M152" s="1"/>
  <c r="M115"/>
  <c r="Q146" s="1"/>
  <c r="M113"/>
  <c r="M158" s="1"/>
  <c r="M112"/>
  <c r="Q143" s="1"/>
  <c r="M109"/>
  <c r="M108"/>
  <c r="C3"/>
  <c r="O64" i="7"/>
  <c r="C2" i="9"/>
  <c r="L21"/>
  <c r="C3" i="6"/>
  <c r="R172"/>
  <c r="N181"/>
  <c r="N150"/>
  <c r="N152" s="1"/>
  <c r="N146"/>
  <c r="F12" i="1"/>
  <c r="F11"/>
  <c r="C29" i="8"/>
  <c r="C30"/>
  <c r="C31"/>
  <c r="C32"/>
  <c r="C28"/>
  <c r="F30" i="1"/>
  <c r="N140" i="8"/>
  <c r="N131"/>
  <c r="N117"/>
  <c r="G6" i="5"/>
  <c r="C6"/>
  <c r="I3" i="7"/>
  <c r="C3"/>
  <c r="J19" i="1"/>
  <c r="M7"/>
  <c r="N134" i="6" s="1"/>
  <c r="R165" s="1"/>
  <c r="N179" s="1"/>
  <c r="E7" i="2"/>
  <c r="F7" i="1"/>
  <c r="N139" i="6" s="1"/>
  <c r="N168" s="1"/>
  <c r="F8" i="1"/>
  <c r="N142" i="6" s="1"/>
  <c r="R171" s="1"/>
  <c r="F9" i="1"/>
  <c r="N144" i="6" s="1"/>
  <c r="R173" s="1"/>
  <c r="F10" i="1"/>
  <c r="F14"/>
  <c r="F15"/>
  <c r="F16"/>
  <c r="F17"/>
  <c r="N130" i="6" s="1"/>
  <c r="F18" i="1"/>
  <c r="G17" i="5" s="1"/>
  <c r="H43" i="6" s="1"/>
  <c r="F19" i="1"/>
  <c r="F20"/>
  <c r="F21"/>
  <c r="G33" i="7" s="1"/>
  <c r="G19" i="5" s="1"/>
  <c r="F22" i="1"/>
  <c r="F23"/>
  <c r="F24"/>
  <c r="F25"/>
  <c r="F26"/>
  <c r="F27"/>
  <c r="F28"/>
  <c r="F29"/>
  <c r="F31"/>
  <c r="F32"/>
  <c r="F33"/>
  <c r="F34"/>
  <c r="F35"/>
  <c r="F36"/>
  <c r="F37"/>
  <c r="F38"/>
  <c r="F13"/>
  <c r="G42" i="2"/>
  <c r="D11" i="3"/>
  <c r="D10"/>
  <c r="D8"/>
  <c r="M150" i="10" l="1"/>
  <c r="N170" i="6"/>
  <c r="M149" i="10"/>
  <c r="N172" i="6"/>
  <c r="I3"/>
  <c r="O18" i="1"/>
  <c r="D12" i="3"/>
  <c r="E9" i="2"/>
  <c r="N171" i="6"/>
  <c r="M148" i="10"/>
  <c r="M114"/>
  <c r="Q145" s="1"/>
  <c r="D4"/>
  <c r="D4" i="9"/>
  <c r="B17" i="11"/>
  <c r="B45" i="10"/>
  <c r="L9" i="9"/>
  <c r="M131" i="10"/>
  <c r="H43"/>
  <c r="M129"/>
  <c r="M122"/>
  <c r="Q151" s="1"/>
  <c r="D4" i="6"/>
  <c r="M157" i="10"/>
  <c r="Q144"/>
  <c r="M146"/>
  <c r="Q147"/>
  <c r="N131" i="6"/>
  <c r="A1" i="7"/>
  <c r="A1" i="10" s="1"/>
  <c r="G16" i="5"/>
  <c r="A2" i="7"/>
  <c r="A2" i="10" s="1"/>
  <c r="D9" i="3"/>
  <c r="D6"/>
  <c r="E5" i="2" s="1"/>
  <c r="N136" i="6"/>
  <c r="R167" s="1"/>
  <c r="R170"/>
  <c r="N151"/>
  <c r="N153"/>
  <c r="F5" i="1"/>
  <c r="F4"/>
  <c r="F3"/>
  <c r="L14" l="1"/>
  <c r="F6"/>
  <c r="L15"/>
  <c r="L13"/>
  <c r="L17" i="9" s="1"/>
  <c r="B8" s="1"/>
  <c r="B29" i="10"/>
  <c r="G44" i="2"/>
  <c r="M126" i="10"/>
  <c r="B13" s="1"/>
  <c r="H42" i="6"/>
  <c r="H42" i="10"/>
  <c r="A4" i="5"/>
  <c r="A2" i="6"/>
  <c r="A3" i="5"/>
  <c r="A1" i="6"/>
  <c r="N148"/>
  <c r="N138"/>
  <c r="D5" i="3"/>
  <c r="E4" i="2" s="1"/>
  <c r="N137" i="6"/>
  <c r="D7" i="3"/>
  <c r="N135" i="6"/>
  <c r="Q108" i="8"/>
  <c r="B3" s="1"/>
  <c r="B45" i="6"/>
  <c r="B13" i="5"/>
  <c r="D4" i="3"/>
  <c r="E3" i="2" s="1"/>
  <c r="C53" s="1"/>
  <c r="O61" i="7" l="1"/>
  <c r="B13" i="6"/>
  <c r="R166"/>
  <c r="N180"/>
  <c r="B24" i="7"/>
  <c r="R168" i="6"/>
  <c r="N174"/>
  <c r="R169"/>
  <c r="B24" i="8"/>
  <c r="B17"/>
  <c r="B11"/>
  <c r="B29" i="6" l="1"/>
</calcChain>
</file>

<file path=xl/comments1.xml><?xml version="1.0" encoding="utf-8"?>
<comments xmlns="http://schemas.openxmlformats.org/spreadsheetml/2006/main">
  <authors>
    <author>NAGARAJU</author>
  </authors>
  <commentList>
    <comment ref="D11" authorId="0">
      <text>
        <r>
          <rPr>
            <b/>
            <sz val="9"/>
            <color indexed="81"/>
            <rFont val="Tahoma"/>
            <family val="2"/>
          </rPr>
          <t>DD/MM/YYYY</t>
        </r>
      </text>
    </comment>
    <comment ref="D12" authorId="0">
      <text>
        <r>
          <rPr>
            <b/>
            <sz val="9"/>
            <color indexed="81"/>
            <rFont val="Tahoma"/>
            <family val="2"/>
          </rPr>
          <t>DD/MM/YYYY</t>
        </r>
      </text>
    </comment>
    <comment ref="O18" authorId="0">
      <text>
        <r>
          <rPr>
            <b/>
            <sz val="9"/>
            <color indexed="81"/>
            <rFont val="Tahoma"/>
            <family val="2"/>
          </rPr>
          <t xml:space="preserve">DD/MM/YYYY
</t>
        </r>
      </text>
    </comment>
    <comment ref="L40" authorId="0">
      <text>
        <r>
          <rPr>
            <b/>
            <sz val="9"/>
            <color indexed="81"/>
            <rFont val="Tahoma"/>
            <family val="2"/>
          </rPr>
          <t>DD/MM/YYYY</t>
        </r>
      </text>
    </comment>
  </commentList>
</comments>
</file>

<file path=xl/sharedStrings.xml><?xml version="1.0" encoding="utf-8"?>
<sst xmlns="http://schemas.openxmlformats.org/spreadsheetml/2006/main" count="327" uniqueCount="230">
  <si>
    <t>N.O.C  FOR OBTAINING INDIAN PASSPORT</t>
  </si>
  <si>
    <t>Name in full with surname</t>
  </si>
  <si>
    <t>Father/Hunsband Name in full with Surname</t>
  </si>
  <si>
    <t>Present post</t>
  </si>
  <si>
    <t>4c</t>
  </si>
  <si>
    <t>Date of entry into service</t>
  </si>
  <si>
    <t>Mandal</t>
  </si>
  <si>
    <t>District</t>
  </si>
  <si>
    <t>Country to Which Applicant wants to Visit</t>
  </si>
  <si>
    <t>Visiting Dates</t>
  </si>
  <si>
    <t>Dependant Childrens Name</t>
  </si>
  <si>
    <t>Authority which issues N.O.C</t>
  </si>
  <si>
    <t>Office name</t>
  </si>
  <si>
    <t>Employee Treasury Id No.</t>
  </si>
  <si>
    <t>Are they any dues to Department</t>
  </si>
  <si>
    <t>are they any pending visilence Cases</t>
  </si>
  <si>
    <t>list family members</t>
  </si>
  <si>
    <t>Rc.No.</t>
  </si>
  <si>
    <t xml:space="preserve">Date </t>
  </si>
  <si>
    <t>Postal Address</t>
  </si>
  <si>
    <t>F/O</t>
  </si>
  <si>
    <t>S/O</t>
  </si>
  <si>
    <t>H/O</t>
  </si>
  <si>
    <t>0645239</t>
  </si>
  <si>
    <t>R.C.NO</t>
  </si>
  <si>
    <t>DATE</t>
  </si>
  <si>
    <t>1)</t>
  </si>
  <si>
    <t>)</t>
  </si>
  <si>
    <t>Name of Applicant</t>
  </si>
  <si>
    <t xml:space="preserve">Post </t>
  </si>
  <si>
    <t>school/Office</t>
  </si>
  <si>
    <t>Father/Husband/son of/name</t>
  </si>
  <si>
    <t>Country to which Applicant wants to visit</t>
  </si>
  <si>
    <t>Date of Visit</t>
  </si>
  <si>
    <t>Any dues/Charges/Cases pending</t>
  </si>
  <si>
    <t>Treasury ID No.</t>
  </si>
  <si>
    <t>Date of Entry in to the Service</t>
  </si>
  <si>
    <t>Is there any Obstacle for Teaching learning Process his/her visit Abroad</t>
  </si>
  <si>
    <t>NADENDLA</t>
  </si>
  <si>
    <t>GUNTUR</t>
  </si>
  <si>
    <t>FROM</t>
  </si>
  <si>
    <t>TO</t>
  </si>
  <si>
    <t>2)</t>
  </si>
  <si>
    <t>3)</t>
  </si>
  <si>
    <t>4)</t>
  </si>
  <si>
    <t>cell No</t>
  </si>
  <si>
    <t>Name of Officer ,qualifications &amp; cell No</t>
  </si>
  <si>
    <t>qualifications</t>
  </si>
  <si>
    <t>NO</t>
  </si>
  <si>
    <t>D.NO</t>
  </si>
  <si>
    <t>STREET</t>
  </si>
  <si>
    <t>AREA</t>
  </si>
  <si>
    <t>VILLAGE/TOWN</t>
  </si>
  <si>
    <t>MANDAL</t>
  </si>
  <si>
    <t>DISTRICT</t>
  </si>
  <si>
    <t>4-4/8</t>
  </si>
  <si>
    <t>Smt</t>
  </si>
  <si>
    <t>Sri</t>
  </si>
  <si>
    <t>Kumari</t>
  </si>
  <si>
    <t>Name of the Teacher</t>
  </si>
  <si>
    <t>Designation</t>
  </si>
  <si>
    <t>Name of the School</t>
  </si>
  <si>
    <t>Date of Birth</t>
  </si>
  <si>
    <t>Residential Postal Address</t>
  </si>
  <si>
    <t>Details of First appointment</t>
  </si>
  <si>
    <t>a)</t>
  </si>
  <si>
    <t>b)</t>
  </si>
  <si>
    <t>Classes handing in the school for VII &amp; X CLASSES</t>
  </si>
  <si>
    <t>Class</t>
  </si>
  <si>
    <t>VIII</t>
  </si>
  <si>
    <t>IX</t>
  </si>
  <si>
    <t>X</t>
  </si>
  <si>
    <t>Subject</t>
  </si>
  <si>
    <t>No.of Periods</t>
  </si>
  <si>
    <t>Date From which he/she is working in the School:</t>
  </si>
  <si>
    <t>(To be given in Duplicate on Original Stationery)</t>
  </si>
  <si>
    <t>Rc.NO</t>
  </si>
  <si>
    <t>Date</t>
  </si>
  <si>
    <t>ANNEXURE ‘M’</t>
  </si>
  <si>
    <t>(No Objection Certificate issuing officer should attest the photograph of the applicant with his/her signature and rubber stamp in such a way that half the signature and stamp appear on the photograph and half on the certificate.)</t>
  </si>
  <si>
    <t>NO OBJECTION CERTIFICATE</t>
  </si>
  <si>
    <t>(a) The officer authorized to issue NOC should sign with name and stamp and must provide contact details for verification by Passport Authority.</t>
  </si>
  <si>
    <t>(b) NOC will be valid for six months from date of issue.</t>
  </si>
  <si>
    <t>Note:-</t>
  </si>
  <si>
    <t>Signature</t>
  </si>
  <si>
    <t>APPLICATION</t>
  </si>
  <si>
    <t>With page No</t>
  </si>
  <si>
    <t xml:space="preserve">Details of dependents as per service Book entry </t>
  </si>
  <si>
    <t>Details of Cases Pending:</t>
  </si>
  <si>
    <t>a) Whether there are any allegation</t>
  </si>
  <si>
    <t>pending against him/her.</t>
  </si>
  <si>
    <t>b) Whether any disciplinary proceedings are</t>
  </si>
  <si>
    <t>pending or contemplated against the individual.</t>
  </si>
  <si>
    <t>c) Whether any vigilance cases are pending or</t>
  </si>
  <si>
    <t>contemplated against the individual.</t>
  </si>
  <si>
    <t>d) Whether there are grounds to believe that the</t>
  </si>
  <si>
    <t>Applicant could adversely on the Security</t>
  </si>
  <si>
    <t>Records of the Government.</t>
  </si>
  <si>
    <t>Details of Government Loans / dues:</t>
  </si>
  <si>
    <t>a) House building Loan with interest :</t>
  </si>
  <si>
    <t>b) Motor Car/Cycle Loan :</t>
  </si>
  <si>
    <t>c) Any other Loans from Government :</t>
  </si>
  <si>
    <t>d) House rent arrears towards</t>
  </si>
  <si>
    <t>Government Quarters :</t>
  </si>
  <si>
    <t>e) Other Government Dues :</t>
  </si>
  <si>
    <t>Place of visit country</t>
  </si>
  <si>
    <t>Duration of visit</t>
  </si>
  <si>
    <t>Purpose of visit</t>
  </si>
  <si>
    <t>contact Address in visiting place:</t>
  </si>
  <si>
    <t>DECLARATION</t>
  </si>
  <si>
    <t>CERTIFICATE</t>
  </si>
  <si>
    <t>Signature of the H.M.                                                                  Signature of Dy.I.O.S./M.E.O/Dy.Eo</t>
  </si>
  <si>
    <t>Signature of the Applicant</t>
  </si>
  <si>
    <t>ALL CENTRAL GOVERNMENT EMPLOYEES STATE GOVERNMENT</t>
  </si>
  <si>
    <t>EMPLOYEES, EMPLOYEES OF STATUTORY BODIES AND PUBLIC SECTOR</t>
  </si>
  <si>
    <t>UNDER TAKINGS ARE REQUIRED TO PRODUCE A IDENTITY CERTIFICATE.</t>
  </si>
  <si>
    <t>(STRIKE OUT PORTION NOT APPLICABLE)</t>
  </si>
  <si>
    <t>Place:</t>
  </si>
  <si>
    <t>to Government in regard to Home building loans/motor car/house rent arrear/other Government dues</t>
  </si>
  <si>
    <t>which are objectionable for issuing N.O.C.</t>
  </si>
  <si>
    <t>criminal /vigilance cases pending against him/her to the best of my knowledge and belief on the strength</t>
  </si>
  <si>
    <t>of available records /on inquiry.</t>
  </si>
  <si>
    <t>members as per the entry in service register of the individual.</t>
  </si>
  <si>
    <t xml:space="preserve">                                                                                                           </t>
  </si>
  <si>
    <t>date</t>
  </si>
  <si>
    <t>HEAD OF OFFICE</t>
  </si>
  <si>
    <t>S.N o</t>
  </si>
  <si>
    <t xml:space="preserve"> Name</t>
  </si>
  <si>
    <t xml:space="preserve"> Relationship with applicant</t>
  </si>
  <si>
    <t>:</t>
  </si>
  <si>
    <t>Date of birth of the applicant</t>
  </si>
  <si>
    <t>This identiry of certificate. i have read the provisions of section6(2) of the Passports act, 1967 and certify that these are not attracted in case of this applicant</t>
  </si>
  <si>
    <t>has no disciplinary Preceedings/allegations against her/him, and also there are no grounds to believe that the applicant security regards of Government.</t>
  </si>
  <si>
    <t>has no</t>
  </si>
  <si>
    <t>has the following family</t>
  </si>
  <si>
    <t>5)</t>
  </si>
  <si>
    <t>Read:</t>
  </si>
  <si>
    <t>Sub:-</t>
  </si>
  <si>
    <t>Date:</t>
  </si>
  <si>
    <t>and as per the powers vested with the Head of the department, the commissioner &amp; Director of school Education, Andhra Pradesh, Hyderabad has delegated powers to Joint Director (Services) of School Education with regard to issue the following NO OBJECTION CERTIFICATE  in favour of</t>
  </si>
  <si>
    <t>(Mandal)</t>
  </si>
  <si>
    <t xml:space="preserve">for obtaining Indian Passport to visit </t>
  </si>
  <si>
    <t xml:space="preserve">during the period </t>
  </si>
  <si>
    <t>immediately after completion of the return journey within the specified period, falling which action will be initiated against him.her as per APCS(CC&amp;A) Rules 1991 based on record.</t>
  </si>
  <si>
    <t>Certified that</t>
  </si>
  <si>
    <t>is permanent employee of</t>
  </si>
  <si>
    <t>joining from</t>
  </si>
  <si>
    <t>and is at present holding the post of</t>
  </si>
  <si>
    <t>PREPARED BY K.V.NAGARAJU , PET, ZPHS UPPLAPADU GUNTUR (DIST)</t>
  </si>
  <si>
    <t xml:space="preserve"> CHAYANAM SRINIVAS</t>
  </si>
  <si>
    <t>SCHOOL ASSISTANT B.S</t>
  </si>
  <si>
    <t>CHAYANAM SAMBASIVA RAO</t>
  </si>
  <si>
    <t>CERTIFICATE OF NO PENDING CHARGES</t>
  </si>
  <si>
    <t>CERTIFICATE FOR NO DUES</t>
  </si>
  <si>
    <t>CERTIFICATE FOR NO PENDING POLICE AND VIGILENCE CASES</t>
  </si>
  <si>
    <t>CERIFICATE OF FAMILY MEMBERS</t>
  </si>
  <si>
    <t>CH VIJAYA ( WIFE)</t>
  </si>
  <si>
    <t>CH KRISHNA SAI( SON)</t>
  </si>
  <si>
    <t>CH. LAKSHMI PRIYA ( DAUGHTER)</t>
  </si>
  <si>
    <t>CH. NARASAIAH ( FATHER)</t>
  </si>
  <si>
    <t>7109/A6/2014</t>
  </si>
  <si>
    <t>SINGAPORE</t>
  </si>
  <si>
    <t>DISTRICT EDUCATIONAL OFFICER</t>
  </si>
  <si>
    <t xml:space="preserve">PANDARIPURAM </t>
  </si>
  <si>
    <t xml:space="preserve"> 4TH LANE</t>
  </si>
  <si>
    <t>CHILAKALURIPET</t>
  </si>
  <si>
    <t xml:space="preserve"> NOT APPLICABLE</t>
  </si>
  <si>
    <r>
      <t xml:space="preserve">(For issuing of </t>
    </r>
    <r>
      <rPr>
        <b/>
        <u/>
        <sz val="11"/>
        <color theme="1"/>
        <rFont val="Cambria"/>
        <family val="1"/>
        <scheme val="major"/>
      </rPr>
      <t>NOC OBJECTION CERTIFICATE</t>
    </r>
    <r>
      <rPr>
        <b/>
        <sz val="11"/>
        <color theme="1"/>
        <rFont val="Cambria"/>
        <family val="1"/>
        <scheme val="major"/>
      </rPr>
      <t xml:space="preserve"> to obtain Passport</t>
    </r>
  </si>
  <si>
    <t>VII</t>
  </si>
  <si>
    <t xml:space="preserve">OFFICE NOTE FOR ISSUNG N.O.C FOR OBTAINING INDIAN  PASSPORT </t>
  </si>
  <si>
    <t>Has HM/M.E.O,Dy.Eo, Recomanded For Issue of Passport.</t>
  </si>
  <si>
    <t>CSEAP Procs Rc.No.438/Estt-1/2014 Dt.18/12/2014.</t>
  </si>
  <si>
    <t xml:space="preserve">       In terms of the Proceedings cited above and as per the powers deligated to the district education officers with regard to issue of NO OBJECTION CERTIFICATE  for obtaining Indian Passport to teachers working in GOVT/PR institutions, NO OBJECTION CERTIFICATE  is here by issued in favaour of</t>
  </si>
  <si>
    <t>Rc. No.</t>
  </si>
  <si>
    <t>M.A.,M.Ed</t>
  </si>
  <si>
    <t>K.v.srinivasula reddy</t>
  </si>
  <si>
    <t>Submitted:-</t>
  </si>
  <si>
    <t>Assitant Director</t>
  </si>
  <si>
    <t>District Education officer</t>
  </si>
  <si>
    <t>Junior/Senior Assistant</t>
  </si>
  <si>
    <t>Superindentant</t>
  </si>
  <si>
    <t>Z.P.HIGH SCHOOL GANAPAVARAM</t>
  </si>
  <si>
    <t>ANNEXTURE -B</t>
  </si>
  <si>
    <t>ANNEXTURE -M</t>
  </si>
  <si>
    <t>submitted for orders in regard to issue of NOC in ANNEXURE -M and Identity ANNEXURE -B as per the guidelines issued in the reference cited above.</t>
  </si>
  <si>
    <t>ANNEXURE 'B' AND ANNEXURE -M</t>
  </si>
  <si>
    <t>HEAD MASTER /MANDAL EDUCATION OFFICER/Dy.Eo(in case of H.M Applicant)</t>
  </si>
  <si>
    <t>TOUR FOR SITE SEEING</t>
  </si>
  <si>
    <t xml:space="preserve">                                                                                                                                                                                                                                                                                                                                                                                                                                              This is to certify that the above particulars are verified from the records of the individual and found correct.
</t>
  </si>
  <si>
    <t>Signature of the District Educational Officer</t>
  </si>
  <si>
    <t>Present school/office</t>
  </si>
  <si>
    <t>Are there any pending cases</t>
  </si>
  <si>
    <t>Date of joining present school/office</t>
  </si>
  <si>
    <t>FORWARDING LETTER</t>
  </si>
  <si>
    <t>School Education -Forwarding of Application for NOC to obtain Indian Passport -Reg.</t>
  </si>
  <si>
    <t>Thanking You Sir/Madam</t>
  </si>
  <si>
    <t>Yours Obediently</t>
  </si>
  <si>
    <t>Enclosuers</t>
  </si>
  <si>
    <t>Application In Prescribed Proforma Duly Filled in Three SetS Along With ANNEXURE B &amp; M, And Certificates</t>
  </si>
  <si>
    <t>To,</t>
  </si>
  <si>
    <t>Respected Sir/Madam,</t>
  </si>
  <si>
    <t>L.Dis No:spl/Noc for passport/20__date:</t>
  </si>
  <si>
    <r>
      <t xml:space="preserve">Passport Size  Spare Colour Photos </t>
    </r>
    <r>
      <rPr>
        <u/>
        <sz val="11"/>
        <color theme="1"/>
        <rFont val="Bookman Old Style"/>
        <family val="1"/>
      </rPr>
      <t>4</t>
    </r>
  </si>
  <si>
    <t>THE DISTRICT EDUCATIONAL OFFICER,</t>
  </si>
  <si>
    <t>PRINTS TO BE TAKEN</t>
  </si>
  <si>
    <t>1.COVERING LETTER</t>
  </si>
  <si>
    <t>2.APPLICATION FOR NOC</t>
  </si>
  <si>
    <t>4.CERTIFICATES</t>
  </si>
  <si>
    <t>3.ANNEXURE B &amp; M  APPLICANT</t>
  </si>
  <si>
    <t xml:space="preserve">and his/her identity is certified.This department has NO OBJECTION  to him/her acquiring Indian Passport. The undersigned is duly authorized to sign this identity certificate. I have read the provision of section 6(2) of the Passport Act, 1967 and certify that these are not attracted in case of this applicant. I recommend issue of an Indian Passport to him/her. It is certified that this organiztion is a State Government body. The ID No. of </t>
  </si>
  <si>
    <t>Ref:-</t>
  </si>
  <si>
    <t>1) CSEAP Procs Rc.No.438/Estt-1/2014 Dt.18/12/2014.</t>
  </si>
  <si>
    <t>2) Application Received from the individual in Prescribed proforma Dt.</t>
  </si>
  <si>
    <t xml:space="preserve">and his/her IDENTITY is here by certified.This department has NO OBJECTION to him/her acquiring Indian Passport. The undersigned is duly authorized to sign this identity certificate. I have read the provision of section 6(2) of the Passport Act, 1967 and certify that these are not attracted in case of this applicant. I recommend issue of an Indian Passport to him/her. It is certified that this organiztion is a State Government Body. The ID No. of </t>
  </si>
  <si>
    <t>subject to the condition the he/she should apply eligible leave and get it sanctioned from competent authority and obtain prior permission from the Head of the department before leaving the head Quarters and report to duty</t>
  </si>
  <si>
    <t>W/O</t>
  </si>
  <si>
    <t>D/O</t>
  </si>
  <si>
    <t>JAN</t>
  </si>
  <si>
    <t>FEB</t>
  </si>
  <si>
    <t>MAR</t>
  </si>
  <si>
    <t>APR</t>
  </si>
  <si>
    <t>MAY</t>
  </si>
  <si>
    <t>JUN</t>
  </si>
  <si>
    <t>JUL</t>
  </si>
  <si>
    <t>AUG</t>
  </si>
  <si>
    <t>SEP</t>
  </si>
  <si>
    <t>OCT</t>
  </si>
  <si>
    <t>NOV</t>
  </si>
  <si>
    <t>DEC</t>
  </si>
  <si>
    <t>PRTUGUNTUR</t>
  </si>
</sst>
</file>

<file path=xl/styles.xml><?xml version="1.0" encoding="utf-8"?>
<styleSheet xmlns="http://schemas.openxmlformats.org/spreadsheetml/2006/main">
  <fonts count="27">
    <font>
      <sz val="11"/>
      <color theme="1"/>
      <name val="Calibri"/>
      <family val="2"/>
      <scheme val="minor"/>
    </font>
    <font>
      <sz val="22"/>
      <color rgb="FF00FFFF"/>
      <name val="Colonna MT"/>
      <family val="5"/>
    </font>
    <font>
      <sz val="10"/>
      <color theme="1"/>
      <name val="Calibri"/>
      <family val="2"/>
      <scheme val="minor"/>
    </font>
    <font>
      <sz val="14"/>
      <color theme="1"/>
      <name val="Cambria"/>
      <family val="1"/>
      <scheme val="major"/>
    </font>
    <font>
      <sz val="11"/>
      <color theme="1"/>
      <name val="Cambria"/>
      <family val="1"/>
      <scheme val="major"/>
    </font>
    <font>
      <sz val="12"/>
      <color theme="1"/>
      <name val="Cambria"/>
      <family val="1"/>
      <scheme val="major"/>
    </font>
    <font>
      <sz val="8"/>
      <color theme="1"/>
      <name val="Calibri"/>
      <family val="2"/>
      <scheme val="minor"/>
    </font>
    <font>
      <b/>
      <sz val="9"/>
      <color indexed="81"/>
      <name val="Tahoma"/>
      <family val="2"/>
    </font>
    <font>
      <sz val="8"/>
      <color theme="1"/>
      <name val="Cambria"/>
      <family val="1"/>
      <scheme val="major"/>
    </font>
    <font>
      <sz val="11"/>
      <color rgb="FFFF0000"/>
      <name val="Calibri"/>
      <family val="2"/>
      <scheme val="minor"/>
    </font>
    <font>
      <u/>
      <sz val="11"/>
      <color theme="10"/>
      <name val="Calibri"/>
      <family val="2"/>
    </font>
    <font>
      <b/>
      <sz val="12"/>
      <color theme="1"/>
      <name val="Calibri"/>
      <family val="2"/>
      <scheme val="minor"/>
    </font>
    <font>
      <b/>
      <sz val="11"/>
      <color theme="1"/>
      <name val="Cambria"/>
      <family val="1"/>
      <scheme val="major"/>
    </font>
    <font>
      <b/>
      <u/>
      <sz val="11"/>
      <color theme="1"/>
      <name val="Cambria"/>
      <family val="1"/>
      <scheme val="major"/>
    </font>
    <font>
      <b/>
      <sz val="11"/>
      <color theme="1"/>
      <name val="Calibri"/>
      <family val="2"/>
      <scheme val="minor"/>
    </font>
    <font>
      <sz val="12"/>
      <color theme="1"/>
      <name val="Bookman Old Style"/>
      <family val="1"/>
    </font>
    <font>
      <sz val="11"/>
      <color theme="1"/>
      <name val="Bookman Old Style"/>
      <family val="1"/>
    </font>
    <font>
      <u/>
      <sz val="11"/>
      <color theme="1"/>
      <name val="Bookman Old Style"/>
      <family val="1"/>
    </font>
    <font>
      <b/>
      <sz val="11"/>
      <color rgb="FFFF0000"/>
      <name val="Calibri"/>
      <family val="2"/>
      <scheme val="minor"/>
    </font>
    <font>
      <u/>
      <sz val="11"/>
      <color rgb="FFFF0000"/>
      <name val="Calibri"/>
      <family val="2"/>
    </font>
    <font>
      <u/>
      <sz val="11"/>
      <color rgb="FF530CBC"/>
      <name val="Calibri"/>
      <family val="2"/>
    </font>
    <font>
      <b/>
      <sz val="12"/>
      <color theme="1"/>
      <name val="Cambria"/>
      <family val="1"/>
      <scheme val="major"/>
    </font>
    <font>
      <b/>
      <sz val="8"/>
      <color theme="1"/>
      <name val="Cambria"/>
      <family val="1"/>
      <scheme val="major"/>
    </font>
    <font>
      <b/>
      <u/>
      <sz val="12"/>
      <color theme="1"/>
      <name val="Cambria"/>
      <family val="1"/>
      <scheme val="major"/>
    </font>
    <font>
      <b/>
      <sz val="10"/>
      <color theme="1"/>
      <name val="Cambria"/>
      <family val="1"/>
      <scheme val="major"/>
    </font>
    <font>
      <b/>
      <sz val="14"/>
      <color theme="1"/>
      <name val="Cambria"/>
      <family val="1"/>
      <scheme val="major"/>
    </font>
    <font>
      <sz val="60"/>
      <color rgb="FFFF0000"/>
      <name val="Bell MT"/>
      <family val="1"/>
    </font>
  </fonts>
  <fills count="5">
    <fill>
      <patternFill patternType="none"/>
    </fill>
    <fill>
      <patternFill patternType="gray125"/>
    </fill>
    <fill>
      <patternFill patternType="solid">
        <fgColor rgb="FFFFFF00"/>
        <bgColor indexed="64"/>
      </patternFill>
    </fill>
    <fill>
      <patternFill patternType="solid">
        <fgColor rgb="FF530CBC"/>
        <bgColor indexed="64"/>
      </patternFill>
    </fill>
    <fill>
      <patternFill patternType="solid">
        <fgColor rgb="FF17D92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s>
  <cellStyleXfs count="2">
    <xf numFmtId="0" fontId="0" fillId="0" borderId="0"/>
    <xf numFmtId="0" fontId="10" fillId="0" borderId="0" applyNumberFormat="0" applyFill="0" applyBorder="0" applyAlignment="0" applyProtection="0">
      <alignment vertical="top"/>
      <protection locked="0"/>
    </xf>
  </cellStyleXfs>
  <cellXfs count="160">
    <xf numFmtId="0" fontId="0" fillId="0" borderId="0" xfId="0"/>
    <xf numFmtId="0" fontId="0" fillId="0" borderId="0" xfId="0" applyAlignment="1">
      <alignment horizontal="center"/>
    </xf>
    <xf numFmtId="0" fontId="0" fillId="0" borderId="0" xfId="0" applyAlignment="1">
      <alignment horizontal="left" vertical="center"/>
    </xf>
    <xf numFmtId="0" fontId="0" fillId="0" borderId="0" xfId="0" applyAlignment="1">
      <alignment vertical="center"/>
    </xf>
    <xf numFmtId="0" fontId="0" fillId="0" borderId="0" xfId="0" applyAlignment="1">
      <alignment horizontal="right" vertical="center"/>
    </xf>
    <xf numFmtId="0" fontId="0" fillId="4" borderId="1" xfId="0" applyFill="1" applyBorder="1" applyAlignment="1">
      <alignment horizontal="center" vertical="center"/>
    </xf>
    <xf numFmtId="0" fontId="0" fillId="4" borderId="1" xfId="0" applyFill="1" applyBorder="1" applyAlignment="1">
      <alignment horizontal="left" vertical="center" wrapText="1"/>
    </xf>
    <xf numFmtId="0" fontId="2" fillId="4" borderId="1" xfId="0" applyFont="1" applyFill="1" applyBorder="1" applyAlignment="1">
      <alignment horizontal="center" wrapText="1"/>
    </xf>
    <xf numFmtId="0" fontId="0" fillId="4" borderId="1" xfId="0" applyFill="1" applyBorder="1" applyAlignment="1">
      <alignment horizontal="right" vertical="center" wrapText="1"/>
    </xf>
    <xf numFmtId="0" fontId="4" fillId="0" borderId="0" xfId="0" applyFont="1" applyAlignment="1">
      <alignment vertical="center"/>
    </xf>
    <xf numFmtId="0" fontId="4" fillId="4" borderId="1" xfId="0" applyFont="1" applyFill="1" applyBorder="1" applyAlignment="1">
      <alignment horizontal="left" vertical="center" wrapText="1"/>
    </xf>
    <xf numFmtId="0" fontId="4" fillId="4" borderId="1" xfId="0" applyFont="1" applyFill="1" applyBorder="1"/>
    <xf numFmtId="0" fontId="0" fillId="0" borderId="0" xfId="0" applyAlignment="1">
      <alignment horizontal="left"/>
    </xf>
    <xf numFmtId="0" fontId="4" fillId="4" borderId="1" xfId="0" applyFont="1" applyFill="1" applyBorder="1" applyAlignment="1">
      <alignment horizontal="center" vertical="center" wrapText="1"/>
    </xf>
    <xf numFmtId="0" fontId="0" fillId="4" borderId="1" xfId="0" applyFill="1" applyBorder="1" applyAlignment="1">
      <alignment horizontal="center" vertical="center"/>
    </xf>
    <xf numFmtId="0" fontId="4" fillId="0" borderId="0" xfId="0" applyFont="1"/>
    <xf numFmtId="0" fontId="4" fillId="0" borderId="0" xfId="0" applyFont="1" applyAlignment="1">
      <alignment horizontal="center"/>
    </xf>
    <xf numFmtId="0" fontId="4" fillId="0" borderId="0" xfId="0" applyFont="1" applyAlignment="1">
      <alignment wrapText="1"/>
    </xf>
    <xf numFmtId="0" fontId="4" fillId="0" borderId="0" xfId="0" applyFont="1" applyAlignment="1">
      <alignment vertical="top" wrapText="1"/>
    </xf>
    <xf numFmtId="0" fontId="4" fillId="0" borderId="0" xfId="0" applyNumberFormat="1" applyFont="1"/>
    <xf numFmtId="0" fontId="0" fillId="4" borderId="1" xfId="0" applyFill="1" applyBorder="1" applyAlignment="1">
      <alignment horizontal="center" vertical="center"/>
    </xf>
    <xf numFmtId="0" fontId="5" fillId="0" borderId="0" xfId="0" applyFont="1"/>
    <xf numFmtId="0" fontId="5" fillId="0" borderId="0" xfId="0" applyFont="1" applyAlignment="1">
      <alignment vertical="center"/>
    </xf>
    <xf numFmtId="0" fontId="0" fillId="0" borderId="0" xfId="0" applyAlignment="1">
      <alignment wrapText="1"/>
    </xf>
    <xf numFmtId="0" fontId="0" fillId="2" borderId="0" xfId="0" applyFill="1"/>
    <xf numFmtId="0" fontId="6" fillId="0" borderId="0" xfId="0" applyFont="1" applyAlignment="1">
      <alignment wrapText="1"/>
    </xf>
    <xf numFmtId="0" fontId="4" fillId="2" borderId="0" xfId="0" applyFont="1" applyFill="1" applyAlignment="1">
      <alignment vertical="top" wrapText="1"/>
    </xf>
    <xf numFmtId="14" fontId="5" fillId="0" borderId="0" xfId="0" applyNumberFormat="1" applyFont="1"/>
    <xf numFmtId="49" fontId="5" fillId="0" borderId="0" xfId="0" applyNumberFormat="1" applyFont="1"/>
    <xf numFmtId="0" fontId="0" fillId="4" borderId="1" xfId="0" applyFill="1" applyBorder="1" applyAlignment="1">
      <alignment wrapText="1"/>
    </xf>
    <xf numFmtId="0" fontId="8" fillId="0" borderId="0" xfId="0" applyFont="1" applyAlignment="1">
      <alignment vertical="top" wrapText="1"/>
    </xf>
    <xf numFmtId="0" fontId="3" fillId="2" borderId="1" xfId="0" applyFont="1" applyFill="1" applyBorder="1" applyAlignment="1" applyProtection="1">
      <alignment horizontal="left" vertical="center"/>
      <protection locked="0"/>
    </xf>
    <xf numFmtId="14" fontId="3" fillId="2" borderId="1" xfId="0" applyNumberFormat="1" applyFont="1" applyFill="1" applyBorder="1" applyAlignment="1" applyProtection="1">
      <alignment horizontal="left" vertical="center"/>
      <protection locked="0"/>
    </xf>
    <xf numFmtId="0" fontId="3" fillId="2" borderId="1" xfId="0" applyFont="1" applyFill="1" applyBorder="1" applyAlignment="1" applyProtection="1">
      <alignment horizontal="left" vertical="center" indent="2"/>
      <protection locked="0"/>
    </xf>
    <xf numFmtId="49" fontId="3" fillId="2" borderId="1" xfId="0" applyNumberFormat="1" applyFont="1" applyFill="1" applyBorder="1" applyAlignment="1" applyProtection="1">
      <alignment horizontal="left" vertical="center" indent="2"/>
      <protection locked="0"/>
    </xf>
    <xf numFmtId="49" fontId="3" fillId="2" borderId="1" xfId="0" applyNumberFormat="1" applyFont="1" applyFill="1" applyBorder="1" applyAlignment="1" applyProtection="1">
      <alignment horizontal="left" vertical="center"/>
      <protection locked="0"/>
    </xf>
    <xf numFmtId="0" fontId="0" fillId="0" borderId="0" xfId="0" applyProtection="1">
      <protection locked="0"/>
    </xf>
    <xf numFmtId="0" fontId="1" fillId="0" borderId="0" xfId="0" applyFont="1" applyFill="1" applyAlignment="1" applyProtection="1">
      <alignment vertical="center"/>
      <protection locked="0"/>
    </xf>
    <xf numFmtId="0" fontId="0" fillId="0" borderId="0" xfId="0" applyAlignment="1" applyProtection="1">
      <alignment horizontal="left" vertical="center"/>
      <protection locked="0"/>
    </xf>
    <xf numFmtId="0" fontId="0" fillId="0" borderId="0" xfId="0" applyAlignment="1" applyProtection="1">
      <alignment horizontal="right" vertical="center"/>
      <protection locked="0"/>
    </xf>
    <xf numFmtId="14" fontId="0" fillId="0" borderId="0" xfId="0" applyNumberFormat="1" applyAlignment="1" applyProtection="1">
      <alignment horizontal="left" vertical="center"/>
      <protection locked="0"/>
    </xf>
    <xf numFmtId="0" fontId="0" fillId="0" borderId="0" xfId="0" applyAlignment="1" applyProtection="1">
      <alignment horizontal="left" vertical="center" wrapText="1"/>
      <protection locked="0"/>
    </xf>
    <xf numFmtId="14" fontId="0" fillId="0" borderId="0" xfId="0" applyNumberFormat="1" applyAlignment="1">
      <alignment vertical="center"/>
    </xf>
    <xf numFmtId="0" fontId="10" fillId="0" borderId="0" xfId="1" applyAlignment="1" applyProtection="1">
      <protection locked="0"/>
    </xf>
    <xf numFmtId="0" fontId="12" fillId="0" borderId="0" xfId="0" applyFont="1"/>
    <xf numFmtId="0" fontId="12" fillId="0" borderId="0" xfId="0" applyFont="1" applyAlignment="1">
      <alignment vertical="center"/>
    </xf>
    <xf numFmtId="0" fontId="12" fillId="0" borderId="0" xfId="0" applyFont="1" applyAlignment="1">
      <alignment horizontal="left" vertical="center" indent="1"/>
    </xf>
    <xf numFmtId="0" fontId="12" fillId="0" borderId="1" xfId="0" applyFont="1" applyBorder="1"/>
    <xf numFmtId="0" fontId="12" fillId="0" borderId="0" xfId="0" applyFont="1" applyAlignment="1">
      <alignment horizontal="center"/>
    </xf>
    <xf numFmtId="0" fontId="14" fillId="0" borderId="0" xfId="0" applyFont="1"/>
    <xf numFmtId="0" fontId="14" fillId="0" borderId="0" xfId="0" applyFont="1" applyAlignment="1">
      <alignment horizontal="left" wrapText="1"/>
    </xf>
    <xf numFmtId="0" fontId="14" fillId="0" borderId="0" xfId="0" applyFont="1" applyAlignment="1">
      <alignment horizontal="left"/>
    </xf>
    <xf numFmtId="0" fontId="14" fillId="0" borderId="1" xfId="0" applyFont="1" applyBorder="1" applyAlignment="1">
      <alignment horizontal="center"/>
    </xf>
    <xf numFmtId="0" fontId="9" fillId="0" borderId="0" xfId="0" applyFont="1" applyFill="1" applyAlignment="1">
      <alignment vertical="center" textRotation="90"/>
    </xf>
    <xf numFmtId="0" fontId="12" fillId="0" borderId="0" xfId="0" applyFont="1" applyAlignment="1">
      <alignment horizontal="center"/>
    </xf>
    <xf numFmtId="0" fontId="14" fillId="0" borderId="0" xfId="0" applyFont="1" applyAlignment="1">
      <alignment horizontal="left" vertical="top" wrapText="1"/>
    </xf>
    <xf numFmtId="0" fontId="14" fillId="0" borderId="0" xfId="0" applyFont="1" applyAlignment="1">
      <alignment horizontal="left" vertical="top"/>
    </xf>
    <xf numFmtId="0" fontId="0" fillId="0" borderId="0" xfId="0" applyAlignment="1">
      <alignment vertical="top"/>
    </xf>
    <xf numFmtId="0" fontId="14" fillId="0" borderId="0" xfId="0" applyFont="1" applyAlignment="1">
      <alignment wrapText="1"/>
    </xf>
    <xf numFmtId="0" fontId="16" fillId="0" borderId="0" xfId="0" applyFont="1" applyAlignment="1"/>
    <xf numFmtId="0" fontId="16" fillId="0" borderId="0" xfId="0" applyFont="1"/>
    <xf numFmtId="0" fontId="16" fillId="0" borderId="0" xfId="0" applyFont="1" applyAlignment="1">
      <alignment horizontal="center"/>
    </xf>
    <xf numFmtId="0" fontId="16" fillId="0" borderId="0" xfId="0" applyFont="1" applyAlignment="1">
      <alignment horizontal="right" vertical="center"/>
    </xf>
    <xf numFmtId="0" fontId="16" fillId="0" borderId="0" xfId="0" applyFont="1" applyAlignment="1">
      <alignment vertical="center" wrapText="1"/>
    </xf>
    <xf numFmtId="0" fontId="16" fillId="0" borderId="0" xfId="0" applyFont="1" applyAlignment="1">
      <alignment horizontal="right"/>
    </xf>
    <xf numFmtId="0" fontId="12" fillId="0" borderId="0" xfId="0" applyFont="1" applyAlignment="1">
      <alignment horizontal="center"/>
    </xf>
    <xf numFmtId="0" fontId="14" fillId="0" borderId="0" xfId="0" applyFont="1" applyAlignment="1">
      <alignment horizontal="center"/>
    </xf>
    <xf numFmtId="0" fontId="21" fillId="0" borderId="0" xfId="0" applyFont="1"/>
    <xf numFmtId="0" fontId="23" fillId="0" borderId="0" xfId="0" applyFont="1"/>
    <xf numFmtId="0" fontId="21" fillId="0" borderId="0" xfId="0" applyFont="1" applyAlignment="1">
      <alignment horizontal="right"/>
    </xf>
    <xf numFmtId="0" fontId="21" fillId="0" borderId="0" xfId="0" applyFont="1" applyAlignment="1">
      <alignment vertical="center"/>
    </xf>
    <xf numFmtId="0" fontId="21" fillId="0" borderId="0" xfId="0" applyFont="1" applyAlignment="1">
      <alignment horizontal="right" vertical="center"/>
    </xf>
    <xf numFmtId="0" fontId="21" fillId="0" borderId="0" xfId="0" applyFont="1" applyAlignment="1">
      <alignment horizontal="left" vertical="center" wrapText="1"/>
    </xf>
    <xf numFmtId="0" fontId="22" fillId="0" borderId="0" xfId="0" applyFont="1" applyAlignment="1">
      <alignment vertical="top" wrapText="1"/>
    </xf>
    <xf numFmtId="0" fontId="12" fillId="0" borderId="0" xfId="0" applyFont="1" applyAlignment="1">
      <alignment horizontal="right" vertical="center"/>
    </xf>
    <xf numFmtId="0" fontId="12" fillId="0" borderId="0" xfId="0" applyFont="1" applyAlignment="1">
      <alignment vertical="center" wrapText="1"/>
    </xf>
    <xf numFmtId="0" fontId="12" fillId="0" borderId="0" xfId="0" applyFont="1" applyAlignment="1">
      <alignment vertical="top" wrapText="1"/>
    </xf>
    <xf numFmtId="0" fontId="21" fillId="0" borderId="0" xfId="0" applyFont="1" applyAlignment="1">
      <alignment horizontal="left" vertical="center"/>
    </xf>
    <xf numFmtId="0" fontId="24" fillId="0" borderId="0" xfId="0" applyFont="1" applyAlignment="1">
      <alignment vertical="top" wrapText="1"/>
    </xf>
    <xf numFmtId="0" fontId="12" fillId="0" borderId="0" xfId="0" applyFont="1" applyAlignment="1">
      <alignment horizontal="left" vertical="center"/>
    </xf>
    <xf numFmtId="0" fontId="12" fillId="0" borderId="0" xfId="0" applyFont="1" applyAlignment="1"/>
    <xf numFmtId="14" fontId="21" fillId="0" borderId="0" xfId="0" applyNumberFormat="1" applyFont="1" applyAlignment="1">
      <alignment vertical="center"/>
    </xf>
    <xf numFmtId="0" fontId="21" fillId="0" borderId="0" xfId="0" applyFont="1" applyAlignment="1">
      <alignment horizontal="center"/>
    </xf>
    <xf numFmtId="0" fontId="12" fillId="0" borderId="0" xfId="0" applyFont="1" applyAlignment="1">
      <alignment horizontal="right"/>
    </xf>
    <xf numFmtId="0" fontId="21" fillId="0" borderId="0" xfId="0" applyFont="1" applyAlignment="1">
      <alignment vertical="top" wrapText="1"/>
    </xf>
    <xf numFmtId="0" fontId="12" fillId="0" borderId="0" xfId="0" applyFont="1" applyAlignment="1">
      <alignment vertical="top"/>
    </xf>
    <xf numFmtId="0" fontId="12" fillId="0" borderId="0" xfId="0" applyFont="1" applyAlignment="1">
      <alignment horizontal="right" vertical="top"/>
    </xf>
    <xf numFmtId="0" fontId="21" fillId="0" borderId="0" xfId="0" applyFont="1" applyAlignment="1">
      <alignment horizontal="center" vertical="top"/>
    </xf>
    <xf numFmtId="0" fontId="21" fillId="0" borderId="0" xfId="0" applyFont="1" applyAlignment="1">
      <alignment horizontal="center" vertical="center"/>
    </xf>
    <xf numFmtId="0" fontId="14" fillId="0" borderId="0" xfId="0" applyFont="1" applyAlignment="1">
      <alignment vertical="center"/>
    </xf>
    <xf numFmtId="0" fontId="14" fillId="0" borderId="0" xfId="0" applyFont="1" applyAlignment="1">
      <alignment horizontal="right" vertical="center"/>
    </xf>
    <xf numFmtId="14" fontId="14" fillId="0" borderId="0" xfId="0" applyNumberFormat="1" applyFont="1" applyAlignment="1">
      <alignment vertical="center"/>
    </xf>
    <xf numFmtId="0" fontId="11" fillId="0" borderId="0" xfId="0" applyFont="1" applyAlignment="1">
      <alignment vertical="center"/>
    </xf>
    <xf numFmtId="49" fontId="12" fillId="0" borderId="0" xfId="0" applyNumberFormat="1" applyFont="1" applyAlignment="1">
      <alignment vertical="center"/>
    </xf>
    <xf numFmtId="0" fontId="11" fillId="0" borderId="0" xfId="0" applyFont="1" applyAlignment="1">
      <alignment horizontal="left" vertical="center"/>
    </xf>
    <xf numFmtId="0" fontId="14" fillId="0" borderId="0" xfId="0" applyFont="1" applyAlignment="1">
      <alignment horizontal="left" vertical="center"/>
    </xf>
    <xf numFmtId="14" fontId="12" fillId="0" borderId="0" xfId="0" applyNumberFormat="1" applyFont="1" applyAlignment="1">
      <alignment horizontal="center" vertical="center"/>
    </xf>
    <xf numFmtId="0" fontId="0" fillId="4" borderId="1" xfId="0" applyFill="1" applyBorder="1" applyAlignment="1">
      <alignment horizontal="center" vertical="center"/>
    </xf>
    <xf numFmtId="0" fontId="0" fillId="0" borderId="0" xfId="0" applyAlignment="1" applyProtection="1">
      <alignment horizontal="center"/>
      <protection locked="0"/>
    </xf>
    <xf numFmtId="0" fontId="0" fillId="0" borderId="0" xfId="0" applyAlignment="1" applyProtection="1">
      <alignment horizontal="center" vertical="center"/>
      <protection locked="0"/>
    </xf>
    <xf numFmtId="0" fontId="0" fillId="4" borderId="2" xfId="0" applyFill="1" applyBorder="1" applyAlignment="1">
      <alignment horizontal="left" vertical="center" wrapText="1"/>
    </xf>
    <xf numFmtId="0" fontId="3" fillId="2" borderId="4" xfId="0" applyFont="1" applyFill="1" applyBorder="1" applyAlignment="1" applyProtection="1">
      <alignment horizontal="left" vertical="center"/>
      <protection locked="0"/>
    </xf>
    <xf numFmtId="0" fontId="3" fillId="2" borderId="6" xfId="0" applyFont="1" applyFill="1" applyBorder="1" applyAlignment="1" applyProtection="1">
      <alignment horizontal="left" vertical="center"/>
      <protection locked="0"/>
    </xf>
    <xf numFmtId="0" fontId="0" fillId="2" borderId="7" xfId="0" applyFill="1" applyBorder="1" applyAlignment="1">
      <alignment horizontal="left" vertical="center"/>
    </xf>
    <xf numFmtId="0" fontId="4" fillId="4" borderId="4" xfId="0" applyFont="1" applyFill="1" applyBorder="1" applyAlignment="1">
      <alignment vertical="center"/>
    </xf>
    <xf numFmtId="0" fontId="0" fillId="0" borderId="0" xfId="0" applyAlignment="1" applyProtection="1">
      <alignment vertical="center"/>
      <protection locked="0"/>
    </xf>
    <xf numFmtId="14" fontId="3" fillId="2" borderId="2" xfId="0" applyNumberFormat="1" applyFont="1" applyFill="1" applyBorder="1" applyAlignment="1" applyProtection="1">
      <alignment horizontal="center" vertical="center"/>
      <protection locked="0"/>
    </xf>
    <xf numFmtId="0" fontId="0" fillId="4" borderId="2" xfId="0" applyFill="1" applyBorder="1" applyAlignment="1">
      <alignment wrapText="1"/>
    </xf>
    <xf numFmtId="0" fontId="0" fillId="2" borderId="7" xfId="0" applyFill="1" applyBorder="1"/>
    <xf numFmtId="0" fontId="0" fillId="4" borderId="11" xfId="0" applyFill="1" applyBorder="1" applyAlignment="1">
      <alignment horizontal="left" vertical="center" wrapText="1"/>
    </xf>
    <xf numFmtId="49" fontId="3" fillId="2" borderId="4" xfId="0" applyNumberFormat="1" applyFont="1" applyFill="1" applyBorder="1" applyAlignment="1" applyProtection="1">
      <alignment horizontal="left" vertical="center"/>
      <protection locked="0"/>
    </xf>
    <xf numFmtId="0" fontId="0" fillId="2" borderId="7" xfId="0" applyFill="1" applyBorder="1" applyAlignment="1">
      <alignment vertical="center"/>
    </xf>
    <xf numFmtId="0" fontId="18" fillId="4" borderId="7" xfId="0" applyFont="1" applyFill="1" applyBorder="1" applyAlignment="1" applyProtection="1">
      <alignment horizontal="center" vertical="center"/>
      <protection locked="0"/>
    </xf>
    <xf numFmtId="0" fontId="20" fillId="2" borderId="8" xfId="1" applyFont="1" applyFill="1" applyBorder="1" applyAlignment="1" applyProtection="1">
      <alignment horizontal="center" vertical="center"/>
      <protection locked="0"/>
    </xf>
    <xf numFmtId="0" fontId="19" fillId="2" borderId="9" xfId="1" applyFont="1" applyFill="1" applyBorder="1" applyAlignment="1" applyProtection="1">
      <alignment horizontal="center" vertical="center"/>
      <protection locked="0"/>
    </xf>
    <xf numFmtId="0" fontId="10" fillId="2" borderId="9" xfId="1" applyFill="1" applyBorder="1" applyAlignment="1" applyProtection="1">
      <alignment horizontal="center" vertical="center"/>
      <protection locked="0"/>
    </xf>
    <xf numFmtId="0" fontId="19" fillId="2" borderId="10" xfId="1" applyFont="1" applyFill="1" applyBorder="1" applyAlignment="1" applyProtection="1">
      <alignment horizontal="center" vertical="center"/>
      <protection locked="0"/>
    </xf>
    <xf numFmtId="0" fontId="26" fillId="2" borderId="0" xfId="0" applyFont="1" applyFill="1" applyAlignment="1">
      <alignment horizontal="center" vertical="center"/>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0" fillId="4" borderId="1" xfId="0" applyFill="1" applyBorder="1" applyAlignment="1">
      <alignment horizontal="center" vertical="center"/>
    </xf>
    <xf numFmtId="0" fontId="4" fillId="4" borderId="1" xfId="0" applyFont="1" applyFill="1" applyBorder="1" applyAlignment="1">
      <alignment horizontal="center" vertical="center" wrapText="1"/>
    </xf>
    <xf numFmtId="0" fontId="1" fillId="3" borderId="0" xfId="0" applyFont="1" applyFill="1" applyAlignment="1">
      <alignment horizontal="center" vertical="center"/>
    </xf>
    <xf numFmtId="0" fontId="25" fillId="0" borderId="0" xfId="0" applyFont="1" applyAlignment="1">
      <alignment horizontal="center"/>
    </xf>
    <xf numFmtId="0" fontId="12" fillId="0" borderId="0" xfId="0" applyFont="1" applyAlignment="1">
      <alignment horizontal="center"/>
    </xf>
    <xf numFmtId="14" fontId="12" fillId="0" borderId="0" xfId="0" applyNumberFormat="1" applyFont="1" applyAlignment="1">
      <alignment horizontal="center" vertical="center"/>
    </xf>
    <xf numFmtId="0" fontId="21" fillId="0" borderId="0" xfId="0" applyFont="1" applyAlignment="1">
      <alignment vertical="top" wrapText="1"/>
    </xf>
    <xf numFmtId="0" fontId="12" fillId="0" borderId="0" xfId="0" applyFont="1" applyAlignment="1">
      <alignment horizontal="left" vertical="center" wrapText="1"/>
    </xf>
    <xf numFmtId="0" fontId="21" fillId="0" borderId="0" xfId="0" applyFont="1" applyAlignment="1">
      <alignment horizontal="left" vertical="top" wrapText="1"/>
    </xf>
    <xf numFmtId="0" fontId="22" fillId="0" borderId="0" xfId="0" applyFont="1" applyAlignment="1">
      <alignment horizontal="left" vertical="top" wrapText="1"/>
    </xf>
    <xf numFmtId="0" fontId="21" fillId="0" borderId="0" xfId="0" applyFont="1" applyAlignment="1">
      <alignment horizontal="left" vertical="center" wrapText="1"/>
    </xf>
    <xf numFmtId="0" fontId="21" fillId="0" borderId="0" xfId="0" applyFont="1" applyAlignment="1">
      <alignment horizontal="center"/>
    </xf>
    <xf numFmtId="0" fontId="23" fillId="0" borderId="0" xfId="0" applyFont="1" applyAlignment="1">
      <alignment horizontal="center"/>
    </xf>
    <xf numFmtId="0" fontId="21" fillId="0" borderId="0" xfId="0" applyFont="1" applyAlignment="1">
      <alignment horizontal="right"/>
    </xf>
    <xf numFmtId="14" fontId="21" fillId="0" borderId="0" xfId="0" applyNumberFormat="1" applyFont="1" applyAlignment="1">
      <alignment horizontal="center"/>
    </xf>
    <xf numFmtId="0" fontId="21" fillId="0" borderId="0" xfId="0" applyFont="1" applyAlignment="1">
      <alignment horizontal="center" vertical="center"/>
    </xf>
    <xf numFmtId="0" fontId="16" fillId="0" borderId="0" xfId="0" applyFont="1" applyAlignment="1">
      <alignment horizontal="left" vertical="top" wrapText="1"/>
    </xf>
    <xf numFmtId="0" fontId="15" fillId="0" borderId="0" xfId="0" applyFont="1" applyAlignment="1">
      <alignment vertical="top" wrapText="1"/>
    </xf>
    <xf numFmtId="0" fontId="16" fillId="0" borderId="0" xfId="0" applyFont="1" applyAlignment="1">
      <alignment horizontal="center" vertical="center"/>
    </xf>
    <xf numFmtId="0" fontId="16" fillId="0" borderId="0" xfId="0" applyFont="1" applyAlignment="1">
      <alignment horizontal="center"/>
    </xf>
    <xf numFmtId="0" fontId="12" fillId="0" borderId="0" xfId="0" applyFont="1" applyAlignment="1">
      <alignment horizontal="center" vertical="center"/>
    </xf>
    <xf numFmtId="0" fontId="12" fillId="0" borderId="0" xfId="0" applyFont="1" applyAlignment="1">
      <alignment horizontal="center" vertical="center" wrapText="1"/>
    </xf>
    <xf numFmtId="14" fontId="12" fillId="0" borderId="0" xfId="0" applyNumberFormat="1" applyFont="1" applyAlignment="1">
      <alignment horizontal="left" vertical="center" indent="1"/>
    </xf>
    <xf numFmtId="0" fontId="12" fillId="0" borderId="0" xfId="0" applyFont="1" applyAlignment="1">
      <alignment horizontal="left" vertical="center" indent="1"/>
    </xf>
    <xf numFmtId="0" fontId="12" fillId="0" borderId="0" xfId="0" applyFont="1" applyAlignment="1">
      <alignment horizontal="left" wrapText="1"/>
    </xf>
    <xf numFmtId="0" fontId="4" fillId="0" borderId="0" xfId="0" applyFont="1" applyAlignment="1">
      <alignment horizontal="center"/>
    </xf>
    <xf numFmtId="0" fontId="12" fillId="0" borderId="2" xfId="0" applyFont="1" applyBorder="1" applyAlignment="1">
      <alignment horizontal="center"/>
    </xf>
    <xf numFmtId="0" fontId="12" fillId="0" borderId="3" xfId="0" applyFont="1" applyBorder="1" applyAlignment="1">
      <alignment horizontal="center"/>
    </xf>
    <xf numFmtId="0" fontId="5" fillId="0" borderId="0" xfId="0" applyFont="1" applyAlignment="1">
      <alignment horizontal="left" vertical="top" wrapText="1"/>
    </xf>
    <xf numFmtId="0" fontId="4" fillId="0" borderId="0" xfId="0" applyFont="1" applyAlignment="1">
      <alignment horizontal="center" wrapText="1"/>
    </xf>
    <xf numFmtId="0" fontId="14" fillId="0" borderId="1" xfId="0" applyFont="1" applyBorder="1" applyAlignment="1">
      <alignment horizontal="center"/>
    </xf>
    <xf numFmtId="0" fontId="14" fillId="0" borderId="0" xfId="0" applyFont="1" applyAlignment="1">
      <alignment horizontal="center"/>
    </xf>
    <xf numFmtId="0" fontId="14" fillId="0" borderId="0" xfId="0" applyFont="1" applyAlignment="1">
      <alignment horizontal="left" wrapText="1"/>
    </xf>
    <xf numFmtId="0" fontId="14" fillId="0" borderId="0" xfId="0" applyFont="1" applyAlignment="1">
      <alignment horizontal="left" vertical="top" wrapText="1"/>
    </xf>
    <xf numFmtId="0" fontId="11" fillId="0" borderId="0" xfId="0" applyFont="1" applyAlignment="1">
      <alignment horizontal="center" wrapText="1"/>
    </xf>
    <xf numFmtId="0" fontId="14" fillId="0" borderId="0" xfId="0" applyFont="1" applyAlignment="1">
      <alignment horizontal="center" wrapText="1"/>
    </xf>
    <xf numFmtId="0" fontId="14" fillId="0" borderId="1" xfId="0" applyFont="1" applyBorder="1" applyAlignment="1">
      <alignment horizontal="center" wrapText="1"/>
    </xf>
    <xf numFmtId="0" fontId="21" fillId="0" borderId="0" xfId="0" applyFont="1" applyAlignment="1">
      <alignment horizontal="left" wrapText="1"/>
    </xf>
    <xf numFmtId="0" fontId="21" fillId="0" borderId="0" xfId="0" applyFont="1" applyAlignment="1">
      <alignment horizontal="center" vertical="top"/>
    </xf>
  </cellXfs>
  <cellStyles count="2">
    <cellStyle name="Hyperlink" xfId="1" builtinId="8"/>
    <cellStyle name="Normal" xfId="0" builtinId="0"/>
  </cellStyles>
  <dxfs count="0"/>
  <tableStyles count="0" defaultTableStyle="TableStyleMedium9" defaultPivotStyle="PivotStyleLight16"/>
  <colors>
    <mruColors>
      <color rgb="FF530CBC"/>
      <color rgb="FF17D929"/>
      <color rgb="FF6B5B17"/>
      <color rgb="FF00FFFF"/>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DATA!A1"/></Relationships>
</file>

<file path=xl/drawings/_rels/drawing2.xml.rels><?xml version="1.0" encoding="UTF-8" standalone="yes"?>
<Relationships xmlns="http://schemas.openxmlformats.org/package/2006/relationships"><Relationship Id="rId1" Type="http://schemas.openxmlformats.org/officeDocument/2006/relationships/hyperlink" Target="#DATA!A1"/></Relationships>
</file>

<file path=xl/drawings/_rels/drawing3.xml.rels><?xml version="1.0" encoding="UTF-8" standalone="yes"?>
<Relationships xmlns="http://schemas.openxmlformats.org/package/2006/relationships"><Relationship Id="rId2" Type="http://schemas.openxmlformats.org/officeDocument/2006/relationships/hyperlink" Target="#DATA!A1"/><Relationship Id="rId1" Type="http://schemas.openxmlformats.org/officeDocument/2006/relationships/hyperlink" Target="#DATA!A1"/></Relationships>
</file>

<file path=xl/drawings/_rels/drawing4.xml.rels><?xml version="1.0" encoding="UTF-8" standalone="yes"?>
<Relationships xmlns="http://schemas.openxmlformats.org/package/2006/relationships"><Relationship Id="rId1" Type="http://schemas.openxmlformats.org/officeDocument/2006/relationships/hyperlink" Target="#DATA!A1"/></Relationships>
</file>

<file path=xl/drawings/_rels/drawing5.xml.rels><?xml version="1.0" encoding="UTF-8" standalone="yes"?>
<Relationships xmlns="http://schemas.openxmlformats.org/package/2006/relationships"><Relationship Id="rId1" Type="http://schemas.openxmlformats.org/officeDocument/2006/relationships/hyperlink" Target="#DATA!A1"/></Relationships>
</file>

<file path=xl/drawings/_rels/drawing6.xml.rels><?xml version="1.0" encoding="UTF-8" standalone="yes"?>
<Relationships xmlns="http://schemas.openxmlformats.org/package/2006/relationships"><Relationship Id="rId1" Type="http://schemas.openxmlformats.org/officeDocument/2006/relationships/hyperlink" Target="#DATA!A1"/></Relationships>
</file>

<file path=xl/drawings/_rels/drawing7.xml.rels><?xml version="1.0" encoding="UTF-8" standalone="yes"?>
<Relationships xmlns="http://schemas.openxmlformats.org/package/2006/relationships"><Relationship Id="rId1" Type="http://schemas.openxmlformats.org/officeDocument/2006/relationships/hyperlink" Target="#DATA!A1"/></Relationships>
</file>

<file path=xl/drawings/_rels/drawing8.xml.rels><?xml version="1.0" encoding="UTF-8" standalone="yes"?>
<Relationships xmlns="http://schemas.openxmlformats.org/package/2006/relationships"><Relationship Id="rId1" Type="http://schemas.openxmlformats.org/officeDocument/2006/relationships/hyperlink" Target="#DATA!A1"/></Relationships>
</file>

<file path=xl/drawings/_rels/drawing9.xml.rels><?xml version="1.0" encoding="UTF-8" standalone="yes"?>
<Relationships xmlns="http://schemas.openxmlformats.org/package/2006/relationships"><Relationship Id="rId1" Type="http://schemas.openxmlformats.org/officeDocument/2006/relationships/hyperlink" Target="#DATA!A1"/></Relationships>
</file>

<file path=xl/drawings/drawing1.xml><?xml version="1.0" encoding="utf-8"?>
<xdr:wsDr xmlns:xdr="http://schemas.openxmlformats.org/drawingml/2006/spreadsheetDrawing" xmlns:a="http://schemas.openxmlformats.org/drawingml/2006/main">
  <xdr:twoCellAnchor>
    <xdr:from>
      <xdr:col>8</xdr:col>
      <xdr:colOff>57150</xdr:colOff>
      <xdr:row>7</xdr:row>
      <xdr:rowOff>323850</xdr:rowOff>
    </xdr:from>
    <xdr:to>
      <xdr:col>9</xdr:col>
      <xdr:colOff>180975</xdr:colOff>
      <xdr:row>9</xdr:row>
      <xdr:rowOff>276225</xdr:rowOff>
    </xdr:to>
    <xdr:sp macro="" textlink="">
      <xdr:nvSpPr>
        <xdr:cNvPr id="2" name="Rectangle 1">
          <a:hlinkClick xmlns:r="http://schemas.openxmlformats.org/officeDocument/2006/relationships" r:id="rId1" tooltip="DATA"/>
        </xdr:cNvPr>
        <xdr:cNvSpPr/>
      </xdr:nvSpPr>
      <xdr:spPr>
        <a:xfrm>
          <a:off x="7181850" y="2257425"/>
          <a:ext cx="733425" cy="5143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t>DATA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533400</xdr:colOff>
      <xdr:row>12</xdr:row>
      <xdr:rowOff>95249</xdr:rowOff>
    </xdr:from>
    <xdr:to>
      <xdr:col>10</xdr:col>
      <xdr:colOff>723900</xdr:colOff>
      <xdr:row>14</xdr:row>
      <xdr:rowOff>66674</xdr:rowOff>
    </xdr:to>
    <xdr:sp macro="" textlink="">
      <xdr:nvSpPr>
        <xdr:cNvPr id="2" name="Rectangle 1">
          <a:hlinkClick xmlns:r="http://schemas.openxmlformats.org/officeDocument/2006/relationships" r:id="rId1" tooltip="DATA"/>
        </xdr:cNvPr>
        <xdr:cNvSpPr/>
      </xdr:nvSpPr>
      <xdr:spPr>
        <a:xfrm>
          <a:off x="6372225" y="2933699"/>
          <a:ext cx="800100" cy="3714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t>DATA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468923</xdr:colOff>
      <xdr:row>8</xdr:row>
      <xdr:rowOff>183174</xdr:rowOff>
    </xdr:from>
    <xdr:to>
      <xdr:col>11</xdr:col>
      <xdr:colOff>139211</xdr:colOff>
      <xdr:row>15</xdr:row>
      <xdr:rowOff>65942</xdr:rowOff>
    </xdr:to>
    <xdr:sp macro="" textlink="">
      <xdr:nvSpPr>
        <xdr:cNvPr id="2" name="Rectangle 1">
          <a:hlinkClick xmlns:r="http://schemas.openxmlformats.org/officeDocument/2006/relationships" r:id="rId1" tooltip="DATA"/>
        </xdr:cNvPr>
        <xdr:cNvSpPr/>
      </xdr:nvSpPr>
      <xdr:spPr>
        <a:xfrm>
          <a:off x="6088673" y="2073520"/>
          <a:ext cx="278423" cy="106973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wordArtVert" rtlCol="0" anchor="ctr"/>
        <a:lstStyle/>
        <a:p>
          <a:pPr algn="ctr"/>
          <a:r>
            <a:rPr lang="en-US" sz="1100"/>
            <a:t>DATA</a:t>
          </a:r>
        </a:p>
      </xdr:txBody>
    </xdr:sp>
    <xdr:clientData/>
  </xdr:twoCellAnchor>
  <xdr:twoCellAnchor>
    <xdr:from>
      <xdr:col>1</xdr:col>
      <xdr:colOff>285750</xdr:colOff>
      <xdr:row>39</xdr:row>
      <xdr:rowOff>47626</xdr:rowOff>
    </xdr:from>
    <xdr:to>
      <xdr:col>3</xdr:col>
      <xdr:colOff>447675</xdr:colOff>
      <xdr:row>42</xdr:row>
      <xdr:rowOff>9525</xdr:rowOff>
    </xdr:to>
    <xdr:sp macro="" textlink="">
      <xdr:nvSpPr>
        <xdr:cNvPr id="3" name="Rectangle 2"/>
        <xdr:cNvSpPr/>
      </xdr:nvSpPr>
      <xdr:spPr>
        <a:xfrm>
          <a:off x="619125" y="8648701"/>
          <a:ext cx="990600" cy="819149"/>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solidFill>
                <a:sysClr val="windowText" lastClr="000000"/>
              </a:solidFill>
            </a:rPr>
            <a:t>Applicant's</a:t>
          </a:r>
          <a:r>
            <a:rPr lang="en-US" sz="1100" baseline="0">
              <a:solidFill>
                <a:sysClr val="windowText" lastClr="000000"/>
              </a:solidFill>
            </a:rPr>
            <a:t>  photo to be attested</a:t>
          </a:r>
          <a:endParaRPr lang="en-US" sz="1100">
            <a:solidFill>
              <a:sysClr val="windowText" lastClr="000000"/>
            </a:solidFill>
          </a:endParaRPr>
        </a:p>
      </xdr:txBody>
    </xdr:sp>
    <xdr:clientData/>
  </xdr:twoCellAnchor>
  <xdr:twoCellAnchor>
    <xdr:from>
      <xdr:col>46</xdr:col>
      <xdr:colOff>285750</xdr:colOff>
      <xdr:row>8</xdr:row>
      <xdr:rowOff>0</xdr:rowOff>
    </xdr:from>
    <xdr:to>
      <xdr:col>46</xdr:col>
      <xdr:colOff>565638</xdr:colOff>
      <xdr:row>14</xdr:row>
      <xdr:rowOff>139943</xdr:rowOff>
    </xdr:to>
    <xdr:sp macro="" textlink="">
      <xdr:nvSpPr>
        <xdr:cNvPr id="4" name="Rectangle 3">
          <a:hlinkClick xmlns:r="http://schemas.openxmlformats.org/officeDocument/2006/relationships" r:id="rId2" tooltip="DATA"/>
        </xdr:cNvPr>
        <xdr:cNvSpPr/>
      </xdr:nvSpPr>
      <xdr:spPr>
        <a:xfrm>
          <a:off x="6638925" y="2133600"/>
          <a:ext cx="279888" cy="114006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wordArtVert" rtlCol="0" anchor="ctr"/>
        <a:lstStyle/>
        <a:p>
          <a:pPr algn="ctr"/>
          <a:r>
            <a:rPr lang="en-US" sz="1100"/>
            <a:t>DATA</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468923</xdr:colOff>
      <xdr:row>8</xdr:row>
      <xdr:rowOff>183174</xdr:rowOff>
    </xdr:from>
    <xdr:to>
      <xdr:col>11</xdr:col>
      <xdr:colOff>139211</xdr:colOff>
      <xdr:row>15</xdr:row>
      <xdr:rowOff>65942</xdr:rowOff>
    </xdr:to>
    <xdr:sp macro="" textlink="">
      <xdr:nvSpPr>
        <xdr:cNvPr id="2" name="Rectangle 1">
          <a:hlinkClick xmlns:r="http://schemas.openxmlformats.org/officeDocument/2006/relationships" r:id="rId1" tooltip="DATA"/>
        </xdr:cNvPr>
        <xdr:cNvSpPr/>
      </xdr:nvSpPr>
      <xdr:spPr>
        <a:xfrm>
          <a:off x="6212498" y="2088174"/>
          <a:ext cx="279888" cy="108291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wordArtVert" rtlCol="0" anchor="ctr"/>
        <a:lstStyle/>
        <a:p>
          <a:pPr algn="ctr"/>
          <a:r>
            <a:rPr lang="en-US" sz="1100"/>
            <a:t>DATA</a:t>
          </a:r>
        </a:p>
      </xdr:txBody>
    </xdr:sp>
    <xdr:clientData/>
  </xdr:twoCellAnchor>
  <xdr:twoCellAnchor>
    <xdr:from>
      <xdr:col>1</xdr:col>
      <xdr:colOff>266700</xdr:colOff>
      <xdr:row>38</xdr:row>
      <xdr:rowOff>28576</xdr:rowOff>
    </xdr:from>
    <xdr:to>
      <xdr:col>3</xdr:col>
      <xdr:colOff>428625</xdr:colOff>
      <xdr:row>42</xdr:row>
      <xdr:rowOff>104776</xdr:rowOff>
    </xdr:to>
    <xdr:sp macro="" textlink="">
      <xdr:nvSpPr>
        <xdr:cNvPr id="3" name="Rectangle 2"/>
        <xdr:cNvSpPr/>
      </xdr:nvSpPr>
      <xdr:spPr>
        <a:xfrm>
          <a:off x="600075" y="7667626"/>
          <a:ext cx="990600" cy="76200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solidFill>
                <a:sysClr val="windowText" lastClr="000000"/>
              </a:solidFill>
            </a:rPr>
            <a:t>Applicant's</a:t>
          </a:r>
          <a:r>
            <a:rPr lang="en-US" sz="1100" baseline="0">
              <a:solidFill>
                <a:sysClr val="windowText" lastClr="000000"/>
              </a:solidFill>
            </a:rPr>
            <a:t>  photo to be attested</a:t>
          </a:r>
          <a:endParaRPr 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107674</xdr:colOff>
      <xdr:row>8</xdr:row>
      <xdr:rowOff>0</xdr:rowOff>
    </xdr:from>
    <xdr:to>
      <xdr:col>10</xdr:col>
      <xdr:colOff>120512</xdr:colOff>
      <xdr:row>10</xdr:row>
      <xdr:rowOff>133350</xdr:rowOff>
    </xdr:to>
    <xdr:sp macro="" textlink="">
      <xdr:nvSpPr>
        <xdr:cNvPr id="2" name="Rectangle 1">
          <a:hlinkClick xmlns:r="http://schemas.openxmlformats.org/officeDocument/2006/relationships" r:id="rId1" tooltip="DATA"/>
        </xdr:cNvPr>
        <xdr:cNvSpPr/>
      </xdr:nvSpPr>
      <xdr:spPr>
        <a:xfrm>
          <a:off x="5582478" y="1441174"/>
          <a:ext cx="625751" cy="5143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t>DATA</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0</xdr:colOff>
      <xdr:row>13</xdr:row>
      <xdr:rowOff>0</xdr:rowOff>
    </xdr:from>
    <xdr:to>
      <xdr:col>13</xdr:col>
      <xdr:colOff>123825</xdr:colOff>
      <xdr:row>15</xdr:row>
      <xdr:rowOff>152400</xdr:rowOff>
    </xdr:to>
    <xdr:sp macro="" textlink="">
      <xdr:nvSpPr>
        <xdr:cNvPr id="2" name="Rectangle 1">
          <a:hlinkClick xmlns:r="http://schemas.openxmlformats.org/officeDocument/2006/relationships" r:id="rId1" tooltip="DATA"/>
        </xdr:cNvPr>
        <xdr:cNvSpPr/>
      </xdr:nvSpPr>
      <xdr:spPr>
        <a:xfrm>
          <a:off x="7258050" y="2762250"/>
          <a:ext cx="733425" cy="5143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t>DATA</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457200</xdr:colOff>
      <xdr:row>26</xdr:row>
      <xdr:rowOff>304800</xdr:rowOff>
    </xdr:from>
    <xdr:to>
      <xdr:col>13</xdr:col>
      <xdr:colOff>581025</xdr:colOff>
      <xdr:row>26</xdr:row>
      <xdr:rowOff>819150</xdr:rowOff>
    </xdr:to>
    <xdr:sp macro="" textlink="">
      <xdr:nvSpPr>
        <xdr:cNvPr id="2" name="Rectangle 1">
          <a:hlinkClick xmlns:r="http://schemas.openxmlformats.org/officeDocument/2006/relationships" r:id="rId1" tooltip="DATA"/>
        </xdr:cNvPr>
        <xdr:cNvSpPr/>
      </xdr:nvSpPr>
      <xdr:spPr>
        <a:xfrm>
          <a:off x="6838950" y="3648075"/>
          <a:ext cx="1343025" cy="5143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t>DATA</a:t>
          </a:r>
        </a:p>
      </xdr:txBody>
    </xdr:sp>
    <xdr:clientData/>
  </xdr:twoCellAnchor>
  <xdr:twoCellAnchor>
    <xdr:from>
      <xdr:col>1</xdr:col>
      <xdr:colOff>19050</xdr:colOff>
      <xdr:row>28</xdr:row>
      <xdr:rowOff>219075</xdr:rowOff>
    </xdr:from>
    <xdr:to>
      <xdr:col>2</xdr:col>
      <xdr:colOff>466725</xdr:colOff>
      <xdr:row>31</xdr:row>
      <xdr:rowOff>104775</xdr:rowOff>
    </xdr:to>
    <xdr:sp macro="" textlink="">
      <xdr:nvSpPr>
        <xdr:cNvPr id="3" name="Rectangle 2"/>
        <xdr:cNvSpPr/>
      </xdr:nvSpPr>
      <xdr:spPr>
        <a:xfrm>
          <a:off x="200025" y="6124575"/>
          <a:ext cx="1057275" cy="81915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solidFill>
                <a:sysClr val="windowText" lastClr="000000"/>
              </a:solidFill>
            </a:rPr>
            <a:t>Applicant's</a:t>
          </a:r>
          <a:r>
            <a:rPr lang="en-US" sz="1100" baseline="0">
              <a:solidFill>
                <a:sysClr val="windowText" lastClr="000000"/>
              </a:solidFill>
            </a:rPr>
            <a:t>  photo to be attested by Head of Office</a:t>
          </a:r>
          <a:endParaRPr lang="en-US" sz="1100">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0</xdr:colOff>
      <xdr:row>10</xdr:row>
      <xdr:rowOff>57150</xdr:rowOff>
    </xdr:from>
    <xdr:to>
      <xdr:col>11</xdr:col>
      <xdr:colOff>352425</xdr:colOff>
      <xdr:row>10</xdr:row>
      <xdr:rowOff>571500</xdr:rowOff>
    </xdr:to>
    <xdr:sp macro="" textlink="">
      <xdr:nvSpPr>
        <xdr:cNvPr id="2" name="Rectangle 1">
          <a:hlinkClick xmlns:r="http://schemas.openxmlformats.org/officeDocument/2006/relationships" r:id="rId1" tooltip="DATA"/>
        </xdr:cNvPr>
        <xdr:cNvSpPr/>
      </xdr:nvSpPr>
      <xdr:spPr>
        <a:xfrm>
          <a:off x="6343650" y="2581275"/>
          <a:ext cx="352425" cy="5143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t>DATA</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9525</xdr:colOff>
      <xdr:row>4</xdr:row>
      <xdr:rowOff>38101</xdr:rowOff>
    </xdr:from>
    <xdr:to>
      <xdr:col>9</xdr:col>
      <xdr:colOff>409575</xdr:colOff>
      <xdr:row>4</xdr:row>
      <xdr:rowOff>981075</xdr:rowOff>
    </xdr:to>
    <xdr:sp macro="" textlink="">
      <xdr:nvSpPr>
        <xdr:cNvPr id="2" name="Rectangle 1"/>
        <xdr:cNvSpPr/>
      </xdr:nvSpPr>
      <xdr:spPr>
        <a:xfrm>
          <a:off x="4610100" y="1000126"/>
          <a:ext cx="1009650" cy="942974"/>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solidFill>
                <a:sysClr val="windowText" lastClr="000000"/>
              </a:solidFill>
            </a:rPr>
            <a:t>Applicant's</a:t>
          </a:r>
          <a:r>
            <a:rPr lang="en-US" sz="1100" baseline="0">
              <a:solidFill>
                <a:sysClr val="windowText" lastClr="000000"/>
              </a:solidFill>
            </a:rPr>
            <a:t>  photo to attested</a:t>
          </a:r>
          <a:endParaRPr lang="en-US" sz="1100">
            <a:solidFill>
              <a:sysClr val="windowText" lastClr="000000"/>
            </a:solidFill>
          </a:endParaRPr>
        </a:p>
      </xdr:txBody>
    </xdr:sp>
    <xdr:clientData/>
  </xdr:twoCellAnchor>
  <xdr:twoCellAnchor>
    <xdr:from>
      <xdr:col>12</xdr:col>
      <xdr:colOff>0</xdr:colOff>
      <xdr:row>21</xdr:row>
      <xdr:rowOff>0</xdr:rowOff>
    </xdr:from>
    <xdr:to>
      <xdr:col>13</xdr:col>
      <xdr:colOff>123825</xdr:colOff>
      <xdr:row>21</xdr:row>
      <xdr:rowOff>514350</xdr:rowOff>
    </xdr:to>
    <xdr:sp macro="" textlink="">
      <xdr:nvSpPr>
        <xdr:cNvPr id="3" name="Rectangle 2">
          <a:hlinkClick xmlns:r="http://schemas.openxmlformats.org/officeDocument/2006/relationships" r:id="rId1" tooltip="DATA"/>
        </xdr:cNvPr>
        <xdr:cNvSpPr/>
      </xdr:nvSpPr>
      <xdr:spPr>
        <a:xfrm>
          <a:off x="7038975" y="6781800"/>
          <a:ext cx="733425" cy="5143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t>DATA</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P194"/>
  <sheetViews>
    <sheetView tabSelected="1" workbookViewId="0">
      <selection sqref="A1:D1"/>
    </sheetView>
  </sheetViews>
  <sheetFormatPr defaultRowHeight="15"/>
  <cols>
    <col min="1" max="1" width="9.140625" style="1"/>
    <col min="2" max="2" width="20.140625" customWidth="1"/>
    <col min="3" max="3" width="9.85546875" customWidth="1"/>
    <col min="4" max="4" width="49.42578125" customWidth="1"/>
    <col min="5" max="5" width="5.5703125" style="36" customWidth="1"/>
    <col min="6" max="6" width="10.7109375" style="36" hidden="1" customWidth="1"/>
    <col min="7" max="9" width="9.140625" style="36" hidden="1" customWidth="1"/>
    <col min="10" max="10" width="14.28515625" style="36" hidden="1" customWidth="1"/>
    <col min="11" max="15" width="9.140625" style="36" hidden="1" customWidth="1"/>
    <col min="16" max="16" width="30.7109375" style="36" customWidth="1"/>
  </cols>
  <sheetData>
    <row r="1" spans="1:16" ht="79.5" customHeight="1">
      <c r="A1" s="117" t="s">
        <v>229</v>
      </c>
      <c r="B1" s="117"/>
      <c r="C1" s="117"/>
      <c r="D1" s="117"/>
    </row>
    <row r="2" spans="1:16" s="2" customFormat="1" ht="61.5" customHeight="1" thickBot="1">
      <c r="A2" s="123" t="s">
        <v>0</v>
      </c>
      <c r="B2" s="123"/>
      <c r="C2" s="123"/>
      <c r="D2" s="123"/>
      <c r="E2" s="37"/>
      <c r="F2" s="37"/>
      <c r="G2" s="37"/>
      <c r="H2" s="37"/>
      <c r="I2" s="37"/>
      <c r="J2" s="39">
        <v>1</v>
      </c>
      <c r="K2" s="38" t="s">
        <v>20</v>
      </c>
      <c r="L2" s="38">
        <v>1</v>
      </c>
      <c r="M2" s="38" t="str">
        <f>VLOOKUP(L2,J2:K6,2)</f>
        <v>F/O</v>
      </c>
      <c r="N2" s="38"/>
      <c r="O2" s="38"/>
      <c r="P2" s="38"/>
    </row>
    <row r="3" spans="1:16" s="2" customFormat="1" ht="29.25" thickBot="1">
      <c r="A3" s="5">
        <v>1</v>
      </c>
      <c r="B3" s="10" t="s">
        <v>1</v>
      </c>
      <c r="C3" s="6"/>
      <c r="D3" s="31" t="s">
        <v>149</v>
      </c>
      <c r="E3" s="38"/>
      <c r="F3" s="38" t="str">
        <f>UPPER(D3)</f>
        <v xml:space="preserve"> CHAYANAM SRINIVAS</v>
      </c>
      <c r="G3" s="38"/>
      <c r="H3" s="38"/>
      <c r="I3" s="38"/>
      <c r="J3" s="39">
        <v>2</v>
      </c>
      <c r="K3" s="38" t="s">
        <v>21</v>
      </c>
      <c r="L3" s="38"/>
      <c r="M3" s="38"/>
      <c r="N3" s="38"/>
      <c r="O3" s="38"/>
      <c r="P3" s="112" t="s">
        <v>204</v>
      </c>
    </row>
    <row r="4" spans="1:16" s="2" customFormat="1" ht="42.75">
      <c r="A4" s="5">
        <v>2</v>
      </c>
      <c r="B4" s="10" t="s">
        <v>2</v>
      </c>
      <c r="C4" s="7" t="str">
        <f>M2</f>
        <v>F/O</v>
      </c>
      <c r="D4" s="31" t="s">
        <v>151</v>
      </c>
      <c r="E4" s="38"/>
      <c r="F4" s="38" t="str">
        <f>UPPER(D4)</f>
        <v>CHAYANAM SAMBASIVA RAO</v>
      </c>
      <c r="G4" s="38"/>
      <c r="H4" s="38"/>
      <c r="I4" s="38"/>
      <c r="J4" s="39">
        <v>3</v>
      </c>
      <c r="K4" s="38" t="s">
        <v>22</v>
      </c>
      <c r="L4" s="38"/>
      <c r="M4" s="38"/>
      <c r="N4" s="38"/>
      <c r="O4" s="38"/>
      <c r="P4" s="113" t="s">
        <v>205</v>
      </c>
    </row>
    <row r="5" spans="1:16" s="2" customFormat="1" ht="24.75" customHeight="1" thickBot="1">
      <c r="A5" s="5">
        <v>3</v>
      </c>
      <c r="B5" s="10" t="s">
        <v>3</v>
      </c>
      <c r="C5" s="6"/>
      <c r="D5" s="101" t="s">
        <v>150</v>
      </c>
      <c r="E5" s="38"/>
      <c r="F5" s="38" t="str">
        <f>UPPER(D5)</f>
        <v>SCHOOL ASSISTANT B.S</v>
      </c>
      <c r="G5" s="38"/>
      <c r="H5" s="38"/>
      <c r="I5" s="38"/>
      <c r="J5" s="39">
        <v>4</v>
      </c>
      <c r="K5" s="38" t="s">
        <v>215</v>
      </c>
      <c r="L5" s="38"/>
      <c r="M5" s="38"/>
      <c r="N5" s="38"/>
      <c r="O5" s="38"/>
      <c r="P5" s="114" t="s">
        <v>206</v>
      </c>
    </row>
    <row r="6" spans="1:16" s="2" customFormat="1" ht="37.5" customHeight="1" thickBot="1">
      <c r="A6" s="5">
        <v>4</v>
      </c>
      <c r="B6" s="10" t="s">
        <v>5</v>
      </c>
      <c r="C6" s="100"/>
      <c r="D6" s="103"/>
      <c r="E6" s="38"/>
      <c r="F6" s="40" t="str">
        <f>O18</f>
        <v>8/3/1974</v>
      </c>
      <c r="G6" s="38"/>
      <c r="H6" s="38"/>
      <c r="I6" s="38"/>
      <c r="J6" s="39">
        <v>5</v>
      </c>
      <c r="K6" s="38" t="s">
        <v>216</v>
      </c>
      <c r="L6" s="38"/>
      <c r="M6" s="38"/>
      <c r="N6" s="38"/>
      <c r="O6" s="38"/>
      <c r="P6" s="115" t="s">
        <v>208</v>
      </c>
    </row>
    <row r="7" spans="1:16" s="2" customFormat="1" ht="29.25" thickBot="1">
      <c r="A7" s="5" t="s">
        <v>4</v>
      </c>
      <c r="B7" s="10" t="s">
        <v>190</v>
      </c>
      <c r="C7" s="6"/>
      <c r="D7" s="102" t="s">
        <v>181</v>
      </c>
      <c r="E7" s="38"/>
      <c r="F7" s="38" t="str">
        <f t="shared" ref="F7:F10" si="0">UPPER(D7)</f>
        <v>Z.P.HIGH SCHOOL GANAPAVARAM</v>
      </c>
      <c r="G7" s="38"/>
      <c r="H7" s="38"/>
      <c r="I7" s="38"/>
      <c r="J7" s="38">
        <v>1</v>
      </c>
      <c r="K7" s="38" t="s">
        <v>57</v>
      </c>
      <c r="L7" s="38">
        <v>1</v>
      </c>
      <c r="M7" s="38" t="str">
        <f>VLOOKUP(L7,J7:K9,2)</f>
        <v>Sri</v>
      </c>
      <c r="N7" s="38"/>
      <c r="O7" s="38"/>
      <c r="P7" s="116" t="s">
        <v>207</v>
      </c>
    </row>
    <row r="8" spans="1:16" s="2" customFormat="1" ht="27" customHeight="1">
      <c r="A8" s="5">
        <v>5</v>
      </c>
      <c r="B8" s="10" t="s">
        <v>6</v>
      </c>
      <c r="C8" s="6"/>
      <c r="D8" s="31" t="s">
        <v>38</v>
      </c>
      <c r="E8" s="38"/>
      <c r="F8" s="38" t="str">
        <f t="shared" si="0"/>
        <v>NADENDLA</v>
      </c>
      <c r="G8" s="38"/>
      <c r="H8" s="38"/>
      <c r="I8" s="38"/>
      <c r="J8" s="38">
        <v>2</v>
      </c>
      <c r="K8" s="38" t="s">
        <v>56</v>
      </c>
      <c r="L8" s="38"/>
      <c r="M8" s="38"/>
      <c r="N8" s="38"/>
      <c r="O8" s="38"/>
      <c r="P8" s="38"/>
    </row>
    <row r="9" spans="1:16" s="2" customFormat="1" ht="18">
      <c r="A9" s="5">
        <v>6</v>
      </c>
      <c r="B9" s="10" t="s">
        <v>7</v>
      </c>
      <c r="C9" s="6"/>
      <c r="D9" s="31" t="s">
        <v>39</v>
      </c>
      <c r="E9" s="38"/>
      <c r="F9" s="38" t="str">
        <f t="shared" si="0"/>
        <v>GUNTUR</v>
      </c>
      <c r="G9" s="38"/>
      <c r="H9" s="38"/>
      <c r="I9" s="38"/>
      <c r="J9" s="38">
        <v>3</v>
      </c>
      <c r="K9" s="38" t="s">
        <v>58</v>
      </c>
      <c r="L9" s="38"/>
      <c r="M9" s="38"/>
      <c r="N9" s="38"/>
      <c r="O9" s="38">
        <v>8</v>
      </c>
      <c r="P9" s="38"/>
    </row>
    <row r="10" spans="1:16" s="2" customFormat="1" ht="42.75">
      <c r="A10" s="5">
        <v>7</v>
      </c>
      <c r="B10" s="10" t="s">
        <v>8</v>
      </c>
      <c r="C10" s="6"/>
      <c r="D10" s="31" t="s">
        <v>161</v>
      </c>
      <c r="E10" s="38"/>
      <c r="F10" s="38" t="str">
        <f t="shared" si="0"/>
        <v>SINGAPORE</v>
      </c>
      <c r="G10" s="38"/>
      <c r="H10" s="38"/>
      <c r="I10" s="38"/>
      <c r="J10" s="38">
        <v>4</v>
      </c>
      <c r="K10" s="38"/>
      <c r="L10" s="38">
        <v>1</v>
      </c>
      <c r="M10" s="38"/>
      <c r="N10" s="38"/>
      <c r="O10" s="38">
        <v>3</v>
      </c>
      <c r="P10" s="38"/>
    </row>
    <row r="11" spans="1:16" s="2" customFormat="1" ht="33.75" customHeight="1">
      <c r="A11" s="121">
        <v>8</v>
      </c>
      <c r="B11" s="118" t="s">
        <v>9</v>
      </c>
      <c r="C11" s="8" t="s">
        <v>40</v>
      </c>
      <c r="D11" s="32"/>
      <c r="E11" s="38"/>
      <c r="F11" s="40">
        <f>D11</f>
        <v>0</v>
      </c>
      <c r="G11" s="38"/>
      <c r="H11" s="38"/>
      <c r="I11" s="38"/>
      <c r="J11" s="38"/>
      <c r="K11" s="38"/>
      <c r="L11" s="38"/>
      <c r="M11" s="38"/>
      <c r="N11" s="38"/>
      <c r="O11" s="38">
        <f>VLOOKUP(O12,H93:I148,2)</f>
        <v>1974</v>
      </c>
      <c r="P11" s="38"/>
    </row>
    <row r="12" spans="1:16" s="2" customFormat="1" ht="39" customHeight="1">
      <c r="A12" s="121"/>
      <c r="B12" s="120"/>
      <c r="C12" s="8" t="s">
        <v>41</v>
      </c>
      <c r="D12" s="32"/>
      <c r="E12" s="38"/>
      <c r="F12" s="40">
        <f>D12</f>
        <v>0</v>
      </c>
      <c r="G12" s="38"/>
      <c r="H12" s="38"/>
      <c r="I12" s="38"/>
      <c r="J12" s="38"/>
      <c r="K12" s="38"/>
      <c r="L12" s="38"/>
      <c r="M12" s="38"/>
      <c r="N12" s="38"/>
      <c r="O12" s="38">
        <v>10</v>
      </c>
      <c r="P12" s="38"/>
    </row>
    <row r="13" spans="1:16" s="2" customFormat="1" ht="27" hidden="1" customHeight="1">
      <c r="A13" s="121">
        <v>9</v>
      </c>
      <c r="B13" s="122" t="s">
        <v>10</v>
      </c>
      <c r="C13" s="8" t="s">
        <v>26</v>
      </c>
      <c r="D13" s="31"/>
      <c r="E13" s="38"/>
      <c r="F13" s="38" t="str">
        <f>UPPER(D13)</f>
        <v/>
      </c>
      <c r="G13" s="38"/>
      <c r="H13" s="38"/>
      <c r="I13" s="38"/>
      <c r="J13" s="38"/>
      <c r="K13" s="38"/>
      <c r="L13" s="38">
        <f>DAY(O18)</f>
        <v>8</v>
      </c>
      <c r="M13" s="38"/>
      <c r="N13" s="38"/>
      <c r="O13" s="38"/>
      <c r="P13" s="38"/>
    </row>
    <row r="14" spans="1:16" s="2" customFormat="1" ht="27" hidden="1" customHeight="1">
      <c r="A14" s="121"/>
      <c r="B14" s="122"/>
      <c r="C14" s="8" t="s">
        <v>42</v>
      </c>
      <c r="D14" s="31"/>
      <c r="E14" s="38"/>
      <c r="F14" s="38" t="str">
        <f t="shared" ref="F14:F38" si="1">UPPER(D14)</f>
        <v/>
      </c>
      <c r="G14" s="38"/>
      <c r="H14" s="38"/>
      <c r="I14" s="38"/>
      <c r="J14" s="38"/>
      <c r="K14" s="38"/>
      <c r="L14" s="38">
        <f>MONTH(O18)</f>
        <v>3</v>
      </c>
      <c r="M14" s="38"/>
      <c r="N14" s="38"/>
      <c r="O14" s="38"/>
      <c r="P14" s="38"/>
    </row>
    <row r="15" spans="1:16" s="2" customFormat="1" ht="27" hidden="1" customHeight="1">
      <c r="A15" s="121"/>
      <c r="B15" s="122"/>
      <c r="C15" s="8" t="s">
        <v>43</v>
      </c>
      <c r="D15" s="31"/>
      <c r="E15" s="38"/>
      <c r="F15" s="38" t="str">
        <f t="shared" si="1"/>
        <v/>
      </c>
      <c r="G15" s="38"/>
      <c r="H15" s="38"/>
      <c r="I15" s="38"/>
      <c r="J15" s="38"/>
      <c r="K15" s="38"/>
      <c r="L15" s="38">
        <f>YEAR(O18)</f>
        <v>1974</v>
      </c>
      <c r="M15" s="38"/>
      <c r="N15" s="38"/>
      <c r="O15" s="38"/>
      <c r="P15" s="38"/>
    </row>
    <row r="16" spans="1:16" s="2" customFormat="1" ht="27" hidden="1" customHeight="1">
      <c r="A16" s="121"/>
      <c r="B16" s="122"/>
      <c r="C16" s="8" t="s">
        <v>44</v>
      </c>
      <c r="D16" s="31"/>
      <c r="E16" s="38"/>
      <c r="F16" s="38" t="str">
        <f t="shared" si="1"/>
        <v/>
      </c>
      <c r="G16" s="38"/>
      <c r="H16" s="38"/>
      <c r="I16" s="38"/>
      <c r="J16" s="38"/>
      <c r="K16" s="38"/>
      <c r="L16" s="38"/>
      <c r="M16" s="38"/>
      <c r="N16" s="38"/>
      <c r="O16" s="38"/>
      <c r="P16" s="38"/>
    </row>
    <row r="17" spans="1:16" s="2" customFormat="1" ht="28.5">
      <c r="A17" s="5">
        <v>9</v>
      </c>
      <c r="B17" s="10" t="s">
        <v>11</v>
      </c>
      <c r="C17" s="6"/>
      <c r="D17" s="31" t="s">
        <v>162</v>
      </c>
      <c r="E17" s="38"/>
      <c r="F17" s="38" t="str">
        <f t="shared" si="1"/>
        <v>DISTRICT EDUCATIONAL OFFICER</v>
      </c>
      <c r="G17" s="38"/>
      <c r="H17" s="38"/>
      <c r="I17" s="38"/>
      <c r="J17" s="38"/>
      <c r="K17" s="38">
        <f t="shared" ref="K17:L19" si="2">K21</f>
        <v>8</v>
      </c>
      <c r="L17" s="38">
        <f t="shared" si="2"/>
        <v>9</v>
      </c>
      <c r="M17" s="38"/>
      <c r="N17" s="38"/>
      <c r="O17" s="38" t="str">
        <f>CONCATENATE(O9,"/",O10,"/",O11)</f>
        <v>8/3/1974</v>
      </c>
      <c r="P17" s="38"/>
    </row>
    <row r="18" spans="1:16" s="2" customFormat="1" ht="18">
      <c r="A18" s="5">
        <v>10</v>
      </c>
      <c r="B18" s="10" t="s">
        <v>12</v>
      </c>
      <c r="C18" s="6"/>
      <c r="D18" s="31" t="s">
        <v>39</v>
      </c>
      <c r="E18" s="38"/>
      <c r="F18" s="38" t="str">
        <f t="shared" si="1"/>
        <v>GUNTUR</v>
      </c>
      <c r="G18" s="38"/>
      <c r="H18" s="38"/>
      <c r="I18" s="38"/>
      <c r="J18" s="38"/>
      <c r="K18" s="38">
        <f t="shared" si="2"/>
        <v>3</v>
      </c>
      <c r="L18" s="38">
        <f t="shared" si="2"/>
        <v>4</v>
      </c>
      <c r="M18" s="38"/>
      <c r="N18" s="38"/>
      <c r="O18" s="32" t="str">
        <f>O17</f>
        <v>8/3/1974</v>
      </c>
      <c r="P18" s="38"/>
    </row>
    <row r="19" spans="1:16" s="2" customFormat="1" ht="27.75" customHeight="1">
      <c r="A19" s="121">
        <v>11</v>
      </c>
      <c r="B19" s="118" t="s">
        <v>46</v>
      </c>
      <c r="C19" s="6"/>
      <c r="D19" s="31" t="s">
        <v>175</v>
      </c>
      <c r="E19" s="38"/>
      <c r="F19" s="38" t="str">
        <f t="shared" si="1"/>
        <v>K.V.SRINIVASULA REDDY</v>
      </c>
      <c r="G19" s="38"/>
      <c r="H19" s="38"/>
      <c r="I19" s="38"/>
      <c r="J19" s="38" t="str">
        <f>VLOOKUP(L10,J7:K9,2)</f>
        <v>Sri</v>
      </c>
      <c r="K19" s="38">
        <f t="shared" si="2"/>
        <v>2014</v>
      </c>
      <c r="L19" s="38">
        <f t="shared" si="2"/>
        <v>2015</v>
      </c>
      <c r="M19" s="38"/>
      <c r="N19" s="38"/>
      <c r="O19" s="38"/>
      <c r="P19" s="38"/>
    </row>
    <row r="20" spans="1:16" s="2" customFormat="1" ht="36" customHeight="1">
      <c r="A20" s="121"/>
      <c r="B20" s="119"/>
      <c r="C20" s="6" t="s">
        <v>47</v>
      </c>
      <c r="D20" s="31" t="s">
        <v>174</v>
      </c>
      <c r="E20" s="38"/>
      <c r="F20" s="38" t="str">
        <f t="shared" si="1"/>
        <v>M.A.,M.ED</v>
      </c>
      <c r="G20" s="38"/>
      <c r="H20" s="38"/>
      <c r="I20" s="38"/>
      <c r="J20" s="38"/>
      <c r="K20" s="38"/>
      <c r="L20" s="38"/>
      <c r="M20" s="38"/>
      <c r="N20" s="38"/>
      <c r="O20" s="38"/>
      <c r="P20" s="38"/>
    </row>
    <row r="21" spans="1:16" s="2" customFormat="1" ht="25.5" customHeight="1">
      <c r="A21" s="121"/>
      <c r="B21" s="120"/>
      <c r="C21" s="6" t="s">
        <v>45</v>
      </c>
      <c r="D21" s="33"/>
      <c r="E21" s="38"/>
      <c r="F21" s="38" t="str">
        <f t="shared" si="1"/>
        <v/>
      </c>
      <c r="G21" s="38"/>
      <c r="H21" s="38"/>
      <c r="I21" s="38"/>
      <c r="J21" s="38"/>
      <c r="K21" s="38">
        <v>8</v>
      </c>
      <c r="L21" s="38">
        <v>9</v>
      </c>
      <c r="M21" s="38"/>
      <c r="N21" s="38"/>
      <c r="O21" s="38"/>
      <c r="P21" s="38"/>
    </row>
    <row r="22" spans="1:16" s="2" customFormat="1" ht="28.5">
      <c r="A22" s="5">
        <v>12</v>
      </c>
      <c r="B22" s="10" t="s">
        <v>13</v>
      </c>
      <c r="C22" s="6"/>
      <c r="D22" s="34" t="s">
        <v>23</v>
      </c>
      <c r="E22" s="38"/>
      <c r="F22" s="38" t="str">
        <f t="shared" si="1"/>
        <v>0645239</v>
      </c>
      <c r="G22" s="38"/>
      <c r="H22" s="38"/>
      <c r="I22" s="38"/>
      <c r="J22" s="38"/>
      <c r="K22" s="38">
        <v>3</v>
      </c>
      <c r="L22" s="38">
        <v>4</v>
      </c>
      <c r="M22" s="38"/>
      <c r="N22" s="38"/>
      <c r="O22" s="38"/>
      <c r="P22" s="38"/>
    </row>
    <row r="23" spans="1:16" s="2" customFormat="1" ht="28.5">
      <c r="A23" s="5">
        <v>13</v>
      </c>
      <c r="B23" s="10" t="s">
        <v>14</v>
      </c>
      <c r="C23" s="6"/>
      <c r="D23" s="31" t="s">
        <v>48</v>
      </c>
      <c r="E23" s="38"/>
      <c r="F23" s="38" t="str">
        <f t="shared" si="1"/>
        <v>NO</v>
      </c>
      <c r="G23" s="38"/>
      <c r="H23" s="38"/>
      <c r="I23" s="38"/>
      <c r="J23" s="38"/>
      <c r="K23" s="38">
        <f>J51</f>
        <v>2014</v>
      </c>
      <c r="L23" s="38">
        <f>K51</f>
        <v>2015</v>
      </c>
      <c r="M23" s="38"/>
      <c r="N23" s="38"/>
      <c r="O23" s="38"/>
      <c r="P23" s="38"/>
    </row>
    <row r="24" spans="1:16" s="2" customFormat="1" ht="28.5">
      <c r="A24" s="5">
        <v>14</v>
      </c>
      <c r="B24" s="10" t="s">
        <v>15</v>
      </c>
      <c r="C24" s="6"/>
      <c r="D24" s="31" t="s">
        <v>48</v>
      </c>
      <c r="E24" s="38"/>
      <c r="F24" s="38" t="str">
        <f t="shared" si="1"/>
        <v>NO</v>
      </c>
      <c r="G24" s="38"/>
      <c r="H24" s="38"/>
      <c r="I24" s="38"/>
      <c r="J24" s="38"/>
      <c r="K24" s="38"/>
      <c r="L24" s="38"/>
      <c r="M24" s="38"/>
      <c r="N24" s="38"/>
      <c r="O24" s="38"/>
      <c r="P24" s="38"/>
    </row>
    <row r="25" spans="1:16" s="2" customFormat="1" ht="28.5">
      <c r="A25" s="5">
        <v>15</v>
      </c>
      <c r="B25" s="10" t="s">
        <v>191</v>
      </c>
      <c r="C25" s="6"/>
      <c r="D25" s="31" t="s">
        <v>48</v>
      </c>
      <c r="E25" s="38"/>
      <c r="F25" s="38" t="str">
        <f t="shared" si="1"/>
        <v>NO</v>
      </c>
      <c r="G25" s="38"/>
      <c r="H25" s="38"/>
      <c r="I25" s="38"/>
      <c r="J25" s="38"/>
      <c r="K25" s="38"/>
      <c r="L25" s="38"/>
      <c r="M25" s="38"/>
      <c r="N25" s="38"/>
      <c r="O25" s="38"/>
      <c r="P25" s="38"/>
    </row>
    <row r="26" spans="1:16" s="2" customFormat="1" ht="18" customHeight="1">
      <c r="A26" s="121">
        <v>16</v>
      </c>
      <c r="B26" s="122" t="s">
        <v>16</v>
      </c>
      <c r="C26" s="8" t="s">
        <v>26</v>
      </c>
      <c r="D26" s="31" t="s">
        <v>156</v>
      </c>
      <c r="E26" s="38"/>
      <c r="F26" s="38" t="str">
        <f t="shared" si="1"/>
        <v>CH VIJAYA ( WIFE)</v>
      </c>
      <c r="G26" s="38"/>
      <c r="H26" s="38"/>
      <c r="I26" s="38"/>
      <c r="J26" s="38"/>
      <c r="K26" s="38"/>
      <c r="L26" s="38"/>
      <c r="M26" s="38"/>
      <c r="N26" s="38"/>
      <c r="O26" s="38"/>
      <c r="P26" s="38"/>
    </row>
    <row r="27" spans="1:16" s="2" customFormat="1" ht="18" customHeight="1">
      <c r="A27" s="121"/>
      <c r="B27" s="122"/>
      <c r="C27" s="8" t="s">
        <v>42</v>
      </c>
      <c r="D27" s="31" t="s">
        <v>157</v>
      </c>
      <c r="E27" s="38"/>
      <c r="F27" s="38" t="str">
        <f t="shared" si="1"/>
        <v>CH KRISHNA SAI( SON)</v>
      </c>
      <c r="G27" s="38"/>
      <c r="H27" s="38"/>
      <c r="I27" s="38"/>
      <c r="J27" s="38"/>
      <c r="K27" s="38"/>
      <c r="L27" s="38"/>
      <c r="M27" s="38"/>
      <c r="N27" s="38"/>
      <c r="O27" s="38"/>
      <c r="P27" s="38"/>
    </row>
    <row r="28" spans="1:16" s="2" customFormat="1" ht="18" customHeight="1">
      <c r="A28" s="121"/>
      <c r="B28" s="122"/>
      <c r="C28" s="8" t="s">
        <v>43</v>
      </c>
      <c r="D28" s="31" t="s">
        <v>158</v>
      </c>
      <c r="E28" s="38"/>
      <c r="F28" s="38" t="str">
        <f t="shared" si="1"/>
        <v>CH. LAKSHMI PRIYA ( DAUGHTER)</v>
      </c>
      <c r="G28" s="38"/>
      <c r="H28" s="38"/>
      <c r="I28" s="38"/>
      <c r="J28" s="38"/>
      <c r="K28" s="38"/>
      <c r="L28" s="38"/>
      <c r="M28" s="38"/>
      <c r="N28" s="38"/>
      <c r="O28" s="38"/>
      <c r="P28" s="38"/>
    </row>
    <row r="29" spans="1:16" s="2" customFormat="1" ht="18" customHeight="1">
      <c r="A29" s="121"/>
      <c r="B29" s="122"/>
      <c r="C29" s="8" t="s">
        <v>44</v>
      </c>
      <c r="D29" s="31" t="s">
        <v>159</v>
      </c>
      <c r="E29" s="38"/>
      <c r="F29" s="38" t="str">
        <f t="shared" si="1"/>
        <v>CH. NARASAIAH ( FATHER)</v>
      </c>
      <c r="G29" s="38"/>
      <c r="H29" s="38"/>
      <c r="I29" s="38"/>
      <c r="J29" s="38"/>
      <c r="K29" s="38"/>
      <c r="L29" s="38"/>
      <c r="M29" s="38"/>
      <c r="N29" s="38"/>
      <c r="O29" s="38"/>
      <c r="P29" s="38"/>
    </row>
    <row r="30" spans="1:16" s="2" customFormat="1" ht="18" customHeight="1">
      <c r="A30" s="14"/>
      <c r="B30" s="13"/>
      <c r="C30" s="8" t="s">
        <v>135</v>
      </c>
      <c r="D30" s="31"/>
      <c r="E30" s="38"/>
      <c r="F30" s="38" t="str">
        <f t="shared" si="1"/>
        <v/>
      </c>
      <c r="G30" s="38"/>
      <c r="H30" s="38"/>
      <c r="I30" s="38"/>
      <c r="J30" s="38"/>
      <c r="K30" s="38"/>
      <c r="L30" s="38"/>
      <c r="M30" s="38"/>
      <c r="N30" s="38"/>
      <c r="O30" s="38"/>
      <c r="P30" s="38"/>
    </row>
    <row r="31" spans="1:16" s="2" customFormat="1" ht="18">
      <c r="A31" s="5">
        <v>17</v>
      </c>
      <c r="B31" s="10" t="s">
        <v>17</v>
      </c>
      <c r="C31" s="6"/>
      <c r="D31" s="31" t="s">
        <v>160</v>
      </c>
      <c r="E31" s="38"/>
      <c r="F31" s="38" t="str">
        <f t="shared" si="1"/>
        <v>7109/A6/2014</v>
      </c>
      <c r="G31" s="38"/>
      <c r="H31" s="38"/>
      <c r="I31" s="41"/>
      <c r="J31" s="99">
        <v>9</v>
      </c>
      <c r="K31" s="38"/>
      <c r="L31" s="38"/>
      <c r="M31" s="38"/>
      <c r="N31" s="38"/>
      <c r="O31" s="38"/>
      <c r="P31" s="38"/>
    </row>
    <row r="32" spans="1:16" s="2" customFormat="1" ht="58.5" customHeight="1">
      <c r="A32" s="5">
        <v>18</v>
      </c>
      <c r="B32" s="10" t="s">
        <v>18</v>
      </c>
      <c r="C32" s="6"/>
      <c r="D32" s="32"/>
      <c r="E32" s="38"/>
      <c r="F32" s="38" t="str">
        <f t="shared" si="1"/>
        <v/>
      </c>
      <c r="G32" s="38"/>
      <c r="H32" s="38"/>
      <c r="I32" s="38"/>
      <c r="J32" s="99">
        <v>3</v>
      </c>
      <c r="K32" s="38"/>
      <c r="L32" s="38"/>
      <c r="M32" s="38"/>
      <c r="N32" s="38"/>
      <c r="O32" s="38"/>
      <c r="P32" s="38"/>
    </row>
    <row r="33" spans="1:16" s="2" customFormat="1" ht="18">
      <c r="A33" s="5">
        <v>19</v>
      </c>
      <c r="B33" s="10" t="s">
        <v>19</v>
      </c>
      <c r="C33" s="6" t="s">
        <v>49</v>
      </c>
      <c r="D33" s="35" t="s">
        <v>55</v>
      </c>
      <c r="E33" s="38"/>
      <c r="F33" s="38" t="str">
        <f t="shared" si="1"/>
        <v>4-4/8</v>
      </c>
      <c r="G33" s="38"/>
      <c r="H33" s="38"/>
      <c r="I33" s="38"/>
      <c r="J33" s="98">
        <f>VLOOKUP(K33,H51:I62,2)</f>
        <v>2021</v>
      </c>
      <c r="K33" s="38">
        <v>9</v>
      </c>
      <c r="L33" s="38"/>
      <c r="M33" s="38"/>
      <c r="N33" s="38"/>
      <c r="O33" s="38"/>
      <c r="P33" s="38"/>
    </row>
    <row r="34" spans="1:16" ht="18">
      <c r="A34" s="5"/>
      <c r="B34" s="11"/>
      <c r="C34" s="6" t="s">
        <v>50</v>
      </c>
      <c r="D34" s="35" t="s">
        <v>163</v>
      </c>
      <c r="F34" s="38" t="str">
        <f t="shared" si="1"/>
        <v xml:space="preserve">PANDARIPURAM </v>
      </c>
    </row>
    <row r="35" spans="1:16" ht="18">
      <c r="A35" s="5"/>
      <c r="B35" s="11"/>
      <c r="C35" s="6" t="s">
        <v>51</v>
      </c>
      <c r="D35" s="35" t="s">
        <v>164</v>
      </c>
      <c r="F35" s="38" t="str">
        <f t="shared" si="1"/>
        <v xml:space="preserve"> 4TH LANE</v>
      </c>
      <c r="J35" s="36" t="str">
        <f>CONCATENATE(J31,"/",J32,"/",J33)</f>
        <v>9/3/2021</v>
      </c>
    </row>
    <row r="36" spans="1:16" ht="30">
      <c r="A36" s="5"/>
      <c r="B36" s="11"/>
      <c r="C36" s="6" t="s">
        <v>52</v>
      </c>
      <c r="D36" s="35" t="s">
        <v>165</v>
      </c>
      <c r="F36" s="38" t="str">
        <f t="shared" si="1"/>
        <v>CHILAKALURIPET</v>
      </c>
    </row>
    <row r="37" spans="1:16" ht="18">
      <c r="A37" s="5"/>
      <c r="B37" s="11"/>
      <c r="C37" s="6" t="s">
        <v>53</v>
      </c>
      <c r="D37" s="35" t="s">
        <v>165</v>
      </c>
      <c r="F37" s="38" t="str">
        <f t="shared" si="1"/>
        <v>CHILAKALURIPET</v>
      </c>
    </row>
    <row r="38" spans="1:16" ht="18.75" thickBot="1">
      <c r="A38" s="5"/>
      <c r="B38" s="11"/>
      <c r="C38" s="6" t="s">
        <v>54</v>
      </c>
      <c r="D38" s="110" t="s">
        <v>39</v>
      </c>
      <c r="F38" s="38" t="str">
        <f t="shared" si="1"/>
        <v>GUNTUR</v>
      </c>
    </row>
    <row r="39" spans="1:16" s="3" customFormat="1" ht="34.5" customHeight="1" thickBot="1">
      <c r="A39" s="97">
        <v>20</v>
      </c>
      <c r="B39" s="104" t="s">
        <v>130</v>
      </c>
      <c r="C39" s="109"/>
      <c r="D39" s="111"/>
      <c r="E39" s="105"/>
      <c r="F39" s="105"/>
      <c r="G39" s="105"/>
      <c r="H39" s="105"/>
      <c r="I39" s="105"/>
      <c r="J39" s="105"/>
      <c r="K39" s="105"/>
      <c r="L39" s="105"/>
      <c r="M39" s="105"/>
      <c r="N39" s="105"/>
      <c r="O39" s="105"/>
      <c r="P39" s="105"/>
    </row>
    <row r="40" spans="1:16" ht="50.25" customHeight="1" thickBot="1">
      <c r="A40" s="20">
        <v>21</v>
      </c>
      <c r="B40" s="29" t="s">
        <v>192</v>
      </c>
      <c r="C40" s="107"/>
      <c r="D40" s="108"/>
      <c r="L40" s="99" t="str">
        <f>CONCATENATE(J41,"/",J42,"/",J43)</f>
        <v>9/3/2003</v>
      </c>
    </row>
    <row r="41" spans="1:16">
      <c r="H41" s="36">
        <v>11</v>
      </c>
      <c r="J41" s="36">
        <v>9</v>
      </c>
    </row>
    <row r="42" spans="1:16">
      <c r="H42" s="36">
        <v>6</v>
      </c>
      <c r="J42" s="36">
        <v>3</v>
      </c>
    </row>
    <row r="43" spans="1:16">
      <c r="A43" s="12" t="s">
        <v>148</v>
      </c>
      <c r="H43" s="36">
        <f>VLOOKUP(H44,N93:O194,2)</f>
        <v>1939</v>
      </c>
      <c r="J43" s="36">
        <f>VLOOKUP(J44,K93:L128,2)</f>
        <v>2003</v>
      </c>
    </row>
    <row r="44" spans="1:16">
      <c r="H44" s="36">
        <v>5</v>
      </c>
      <c r="J44" s="36">
        <v>9</v>
      </c>
    </row>
    <row r="45" spans="1:16">
      <c r="H45" s="36" t="str">
        <f>CONCATENATE(H41,"/",H42,"/",H43)</f>
        <v>11/6/1939</v>
      </c>
    </row>
    <row r="46" spans="1:16" ht="18">
      <c r="H46" s="106" t="str">
        <f>H45</f>
        <v>11/6/1939</v>
      </c>
    </row>
    <row r="47" spans="1:16">
      <c r="C47" s="53"/>
      <c r="D47" s="43"/>
    </row>
    <row r="48" spans="1:16">
      <c r="C48" s="53"/>
      <c r="D48" s="43"/>
    </row>
    <row r="49" spans="3:11">
      <c r="C49" s="53"/>
      <c r="D49" s="43"/>
      <c r="J49" s="36">
        <v>2</v>
      </c>
      <c r="K49" s="36">
        <v>3</v>
      </c>
    </row>
    <row r="50" spans="3:11">
      <c r="C50" s="53"/>
    </row>
    <row r="51" spans="3:11">
      <c r="C51" s="53"/>
      <c r="D51" s="43"/>
      <c r="F51" s="36">
        <v>1</v>
      </c>
      <c r="G51" s="98" t="s">
        <v>217</v>
      </c>
      <c r="H51" s="98">
        <v>1</v>
      </c>
      <c r="I51" s="98">
        <v>2013</v>
      </c>
      <c r="J51" s="36">
        <f>VLOOKUP(J49,H51:I62,2)</f>
        <v>2014</v>
      </c>
      <c r="K51" s="36">
        <f>VLOOKUP(K49,H51:I62,2)</f>
        <v>2015</v>
      </c>
    </row>
    <row r="52" spans="3:11">
      <c r="C52" s="53"/>
      <c r="D52" s="43"/>
      <c r="F52" s="36">
        <v>2</v>
      </c>
      <c r="G52" s="98" t="s">
        <v>218</v>
      </c>
      <c r="H52" s="98">
        <v>2</v>
      </c>
      <c r="I52" s="98">
        <v>2014</v>
      </c>
    </row>
    <row r="53" spans="3:11">
      <c r="C53" s="53"/>
      <c r="F53" s="36">
        <v>3</v>
      </c>
      <c r="G53" s="98" t="s">
        <v>219</v>
      </c>
      <c r="H53" s="98">
        <v>3</v>
      </c>
      <c r="I53" s="98">
        <v>2015</v>
      </c>
    </row>
    <row r="54" spans="3:11">
      <c r="D54" s="43"/>
      <c r="F54" s="36">
        <v>4</v>
      </c>
      <c r="G54" s="98" t="s">
        <v>220</v>
      </c>
      <c r="H54" s="98">
        <v>4</v>
      </c>
      <c r="I54" s="98">
        <v>2016</v>
      </c>
    </row>
    <row r="55" spans="3:11">
      <c r="D55" s="43"/>
      <c r="F55" s="36">
        <v>5</v>
      </c>
      <c r="G55" s="98" t="s">
        <v>221</v>
      </c>
      <c r="H55" s="98">
        <v>5</v>
      </c>
      <c r="I55" s="98">
        <v>2017</v>
      </c>
    </row>
    <row r="56" spans="3:11">
      <c r="F56" s="36">
        <v>6</v>
      </c>
      <c r="G56" s="98" t="s">
        <v>222</v>
      </c>
      <c r="H56" s="98">
        <v>6</v>
      </c>
      <c r="I56" s="98">
        <v>2018</v>
      </c>
    </row>
    <row r="57" spans="3:11">
      <c r="F57" s="36">
        <v>7</v>
      </c>
      <c r="G57" s="98" t="s">
        <v>223</v>
      </c>
      <c r="H57" s="98">
        <v>7</v>
      </c>
      <c r="I57" s="98">
        <v>2019</v>
      </c>
    </row>
    <row r="58" spans="3:11">
      <c r="F58" s="36">
        <v>8</v>
      </c>
      <c r="G58" s="98" t="s">
        <v>224</v>
      </c>
      <c r="H58" s="98">
        <v>8</v>
      </c>
      <c r="I58" s="98">
        <v>2020</v>
      </c>
    </row>
    <row r="59" spans="3:11">
      <c r="F59" s="36">
        <v>9</v>
      </c>
      <c r="G59" s="98" t="s">
        <v>225</v>
      </c>
      <c r="H59" s="98">
        <v>9</v>
      </c>
      <c r="I59" s="98">
        <v>2021</v>
      </c>
    </row>
    <row r="60" spans="3:11">
      <c r="F60" s="36">
        <v>10</v>
      </c>
      <c r="G60" s="98" t="s">
        <v>226</v>
      </c>
      <c r="H60" s="98">
        <v>10</v>
      </c>
      <c r="I60" s="98">
        <v>2022</v>
      </c>
    </row>
    <row r="61" spans="3:11">
      <c r="F61" s="36">
        <v>11</v>
      </c>
      <c r="G61" s="98" t="s">
        <v>227</v>
      </c>
      <c r="H61" s="98">
        <v>11</v>
      </c>
      <c r="I61" s="98">
        <v>2023</v>
      </c>
    </row>
    <row r="62" spans="3:11">
      <c r="F62" s="36">
        <v>12</v>
      </c>
      <c r="G62" s="98" t="s">
        <v>228</v>
      </c>
      <c r="H62" s="98">
        <v>12</v>
      </c>
      <c r="I62" s="98">
        <v>2024</v>
      </c>
    </row>
    <row r="63" spans="3:11">
      <c r="F63" s="36">
        <v>13</v>
      </c>
    </row>
    <row r="64" spans="3:11">
      <c r="F64" s="36">
        <v>14</v>
      </c>
    </row>
    <row r="65" spans="6:6">
      <c r="F65" s="36">
        <v>15</v>
      </c>
    </row>
    <row r="66" spans="6:6">
      <c r="F66" s="36">
        <v>16</v>
      </c>
    </row>
    <row r="67" spans="6:6">
      <c r="F67" s="36">
        <v>17</v>
      </c>
    </row>
    <row r="68" spans="6:6">
      <c r="F68" s="36">
        <v>18</v>
      </c>
    </row>
    <row r="69" spans="6:6">
      <c r="F69" s="36">
        <v>19</v>
      </c>
    </row>
    <row r="70" spans="6:6">
      <c r="F70" s="36">
        <v>20</v>
      </c>
    </row>
    <row r="71" spans="6:6">
      <c r="F71" s="36">
        <v>21</v>
      </c>
    </row>
    <row r="72" spans="6:6">
      <c r="F72" s="36">
        <v>22</v>
      </c>
    </row>
    <row r="73" spans="6:6">
      <c r="F73" s="36">
        <v>23</v>
      </c>
    </row>
    <row r="74" spans="6:6">
      <c r="F74" s="36">
        <v>24</v>
      </c>
    </row>
    <row r="75" spans="6:6">
      <c r="F75" s="36">
        <v>25</v>
      </c>
    </row>
    <row r="76" spans="6:6">
      <c r="F76" s="36">
        <v>26</v>
      </c>
    </row>
    <row r="77" spans="6:6">
      <c r="F77" s="36">
        <v>27</v>
      </c>
    </row>
    <row r="78" spans="6:6">
      <c r="F78" s="36">
        <v>28</v>
      </c>
    </row>
    <row r="79" spans="6:6">
      <c r="F79" s="36">
        <v>29</v>
      </c>
    </row>
    <row r="80" spans="6:6">
      <c r="F80" s="36">
        <v>30</v>
      </c>
    </row>
    <row r="81" spans="6:15">
      <c r="F81" s="36">
        <v>31</v>
      </c>
    </row>
    <row r="93" spans="6:15">
      <c r="F93" s="36">
        <v>1</v>
      </c>
      <c r="G93" s="98" t="s">
        <v>217</v>
      </c>
      <c r="H93" s="36">
        <v>1</v>
      </c>
      <c r="I93" s="36">
        <v>1965</v>
      </c>
      <c r="K93" s="36">
        <v>1</v>
      </c>
      <c r="L93" s="36">
        <v>1995</v>
      </c>
      <c r="N93" s="36">
        <v>1</v>
      </c>
      <c r="O93" s="36">
        <v>1935</v>
      </c>
    </row>
    <row r="94" spans="6:15">
      <c r="F94" s="36">
        <v>2</v>
      </c>
      <c r="G94" s="98" t="s">
        <v>218</v>
      </c>
      <c r="H94" s="36">
        <v>2</v>
      </c>
      <c r="I94" s="36">
        <v>1966</v>
      </c>
      <c r="K94" s="36">
        <v>2</v>
      </c>
      <c r="L94" s="36">
        <v>1996</v>
      </c>
      <c r="N94" s="36">
        <v>2</v>
      </c>
      <c r="O94" s="36">
        <v>1936</v>
      </c>
    </row>
    <row r="95" spans="6:15">
      <c r="F95" s="36">
        <v>3</v>
      </c>
      <c r="G95" s="98" t="s">
        <v>219</v>
      </c>
      <c r="H95" s="36">
        <v>3</v>
      </c>
      <c r="I95" s="36">
        <v>1967</v>
      </c>
      <c r="K95" s="36">
        <v>3</v>
      </c>
      <c r="L95" s="36">
        <v>1997</v>
      </c>
      <c r="N95" s="36">
        <v>3</v>
      </c>
      <c r="O95" s="36">
        <v>1937</v>
      </c>
    </row>
    <row r="96" spans="6:15">
      <c r="F96" s="36">
        <v>4</v>
      </c>
      <c r="G96" s="98" t="s">
        <v>220</v>
      </c>
      <c r="H96" s="36">
        <v>4</v>
      </c>
      <c r="I96" s="36">
        <v>1968</v>
      </c>
      <c r="K96" s="36">
        <v>4</v>
      </c>
      <c r="L96" s="36">
        <v>1998</v>
      </c>
      <c r="N96" s="36">
        <v>4</v>
      </c>
      <c r="O96" s="36">
        <v>1938</v>
      </c>
    </row>
    <row r="97" spans="6:15">
      <c r="F97" s="36">
        <v>5</v>
      </c>
      <c r="G97" s="98" t="s">
        <v>221</v>
      </c>
      <c r="H97" s="36">
        <v>5</v>
      </c>
      <c r="I97" s="36">
        <v>1969</v>
      </c>
      <c r="K97" s="36">
        <v>5</v>
      </c>
      <c r="L97" s="36">
        <v>1999</v>
      </c>
      <c r="N97" s="36">
        <v>5</v>
      </c>
      <c r="O97" s="36">
        <v>1939</v>
      </c>
    </row>
    <row r="98" spans="6:15">
      <c r="F98" s="36">
        <v>6</v>
      </c>
      <c r="G98" s="98" t="s">
        <v>222</v>
      </c>
      <c r="H98" s="36">
        <v>6</v>
      </c>
      <c r="I98" s="36">
        <v>1970</v>
      </c>
      <c r="K98" s="36">
        <v>6</v>
      </c>
      <c r="L98" s="36">
        <v>2000</v>
      </c>
      <c r="N98" s="36">
        <v>6</v>
      </c>
      <c r="O98" s="36">
        <v>1940</v>
      </c>
    </row>
    <row r="99" spans="6:15">
      <c r="F99" s="36">
        <v>7</v>
      </c>
      <c r="G99" s="98" t="s">
        <v>223</v>
      </c>
      <c r="H99" s="36">
        <v>7</v>
      </c>
      <c r="I99" s="36">
        <v>1971</v>
      </c>
      <c r="K99" s="36">
        <v>7</v>
      </c>
      <c r="L99" s="36">
        <v>2001</v>
      </c>
      <c r="N99" s="36">
        <v>7</v>
      </c>
      <c r="O99" s="36">
        <v>1941</v>
      </c>
    </row>
    <row r="100" spans="6:15">
      <c r="F100" s="36">
        <v>8</v>
      </c>
      <c r="G100" s="98" t="s">
        <v>224</v>
      </c>
      <c r="H100" s="36">
        <v>8</v>
      </c>
      <c r="I100" s="36">
        <v>1972</v>
      </c>
      <c r="K100" s="36">
        <v>8</v>
      </c>
      <c r="L100" s="36">
        <v>2002</v>
      </c>
      <c r="N100" s="36">
        <v>8</v>
      </c>
      <c r="O100" s="36">
        <v>1942</v>
      </c>
    </row>
    <row r="101" spans="6:15">
      <c r="F101" s="36">
        <v>9</v>
      </c>
      <c r="G101" s="98" t="s">
        <v>225</v>
      </c>
      <c r="H101" s="36">
        <v>9</v>
      </c>
      <c r="I101" s="36">
        <v>1973</v>
      </c>
      <c r="K101" s="36">
        <v>9</v>
      </c>
      <c r="L101" s="36">
        <v>2003</v>
      </c>
      <c r="N101" s="36">
        <v>9</v>
      </c>
      <c r="O101" s="36">
        <v>1943</v>
      </c>
    </row>
    <row r="102" spans="6:15">
      <c r="F102" s="36">
        <v>10</v>
      </c>
      <c r="G102" s="98" t="s">
        <v>226</v>
      </c>
      <c r="H102" s="36">
        <v>10</v>
      </c>
      <c r="I102" s="36">
        <v>1974</v>
      </c>
      <c r="K102" s="36">
        <v>10</v>
      </c>
      <c r="L102" s="36">
        <v>2004</v>
      </c>
      <c r="N102" s="36">
        <v>10</v>
      </c>
      <c r="O102" s="36">
        <v>1944</v>
      </c>
    </row>
    <row r="103" spans="6:15">
      <c r="F103" s="36">
        <v>11</v>
      </c>
      <c r="G103" s="98" t="s">
        <v>227</v>
      </c>
      <c r="H103" s="36">
        <v>11</v>
      </c>
      <c r="I103" s="36">
        <v>1975</v>
      </c>
      <c r="K103" s="36">
        <v>11</v>
      </c>
      <c r="L103" s="36">
        <v>2005</v>
      </c>
      <c r="N103" s="36">
        <v>11</v>
      </c>
      <c r="O103" s="36">
        <v>1945</v>
      </c>
    </row>
    <row r="104" spans="6:15">
      <c r="F104" s="36">
        <v>12</v>
      </c>
      <c r="G104" s="98" t="s">
        <v>228</v>
      </c>
      <c r="H104" s="36">
        <v>12</v>
      </c>
      <c r="I104" s="36">
        <v>1976</v>
      </c>
      <c r="K104" s="36">
        <v>12</v>
      </c>
      <c r="L104" s="36">
        <v>2006</v>
      </c>
      <c r="N104" s="36">
        <v>12</v>
      </c>
      <c r="O104" s="36">
        <v>1946</v>
      </c>
    </row>
    <row r="105" spans="6:15">
      <c r="F105" s="36">
        <v>13</v>
      </c>
      <c r="H105" s="36">
        <v>13</v>
      </c>
      <c r="I105" s="36">
        <v>1977</v>
      </c>
      <c r="K105" s="36">
        <v>13</v>
      </c>
      <c r="L105" s="36">
        <v>2007</v>
      </c>
      <c r="N105" s="36">
        <v>13</v>
      </c>
      <c r="O105" s="36">
        <v>1947</v>
      </c>
    </row>
    <row r="106" spans="6:15">
      <c r="F106" s="36">
        <v>14</v>
      </c>
      <c r="H106" s="36">
        <v>14</v>
      </c>
      <c r="I106" s="36">
        <v>1978</v>
      </c>
      <c r="K106" s="36">
        <v>14</v>
      </c>
      <c r="L106" s="36">
        <v>2008</v>
      </c>
      <c r="N106" s="36">
        <v>14</v>
      </c>
      <c r="O106" s="36">
        <v>1948</v>
      </c>
    </row>
    <row r="107" spans="6:15">
      <c r="F107" s="36">
        <v>15</v>
      </c>
      <c r="H107" s="36">
        <v>15</v>
      </c>
      <c r="I107" s="36">
        <v>1979</v>
      </c>
      <c r="K107" s="36">
        <v>15</v>
      </c>
      <c r="L107" s="36">
        <v>2009</v>
      </c>
      <c r="N107" s="36">
        <v>15</v>
      </c>
      <c r="O107" s="36">
        <v>1949</v>
      </c>
    </row>
    <row r="108" spans="6:15">
      <c r="F108" s="36">
        <v>16</v>
      </c>
      <c r="H108" s="36">
        <v>16</v>
      </c>
      <c r="I108" s="36">
        <v>1980</v>
      </c>
      <c r="K108" s="36">
        <v>16</v>
      </c>
      <c r="L108" s="36">
        <v>2010</v>
      </c>
      <c r="N108" s="36">
        <v>16</v>
      </c>
      <c r="O108" s="36">
        <v>1950</v>
      </c>
    </row>
    <row r="109" spans="6:15">
      <c r="F109" s="36">
        <v>17</v>
      </c>
      <c r="H109" s="36">
        <v>17</v>
      </c>
      <c r="I109" s="36">
        <v>1981</v>
      </c>
      <c r="K109" s="36">
        <v>17</v>
      </c>
      <c r="L109" s="36">
        <v>2011</v>
      </c>
      <c r="N109" s="36">
        <v>17</v>
      </c>
      <c r="O109" s="36">
        <v>1951</v>
      </c>
    </row>
    <row r="110" spans="6:15">
      <c r="F110" s="36">
        <v>18</v>
      </c>
      <c r="H110" s="36">
        <v>18</v>
      </c>
      <c r="I110" s="36">
        <v>1982</v>
      </c>
      <c r="K110" s="36">
        <v>18</v>
      </c>
      <c r="L110" s="36">
        <v>2012</v>
      </c>
      <c r="N110" s="36">
        <v>18</v>
      </c>
      <c r="O110" s="36">
        <v>1952</v>
      </c>
    </row>
    <row r="111" spans="6:15">
      <c r="F111" s="36">
        <v>19</v>
      </c>
      <c r="H111" s="36">
        <v>19</v>
      </c>
      <c r="I111" s="36">
        <v>1983</v>
      </c>
      <c r="K111" s="36">
        <v>19</v>
      </c>
      <c r="L111" s="36">
        <v>2013</v>
      </c>
      <c r="N111" s="36">
        <v>19</v>
      </c>
      <c r="O111" s="36">
        <v>1953</v>
      </c>
    </row>
    <row r="112" spans="6:15">
      <c r="F112" s="36">
        <v>20</v>
      </c>
      <c r="H112" s="36">
        <v>20</v>
      </c>
      <c r="I112" s="36">
        <v>1984</v>
      </c>
      <c r="K112" s="36">
        <v>20</v>
      </c>
      <c r="L112" s="36">
        <v>2014</v>
      </c>
      <c r="N112" s="36">
        <v>20</v>
      </c>
      <c r="O112" s="36">
        <v>1954</v>
      </c>
    </row>
    <row r="113" spans="6:15">
      <c r="F113" s="36">
        <v>21</v>
      </c>
      <c r="H113" s="36">
        <v>21</v>
      </c>
      <c r="I113" s="36">
        <v>1985</v>
      </c>
      <c r="K113" s="36">
        <v>21</v>
      </c>
      <c r="L113" s="36">
        <v>2015</v>
      </c>
      <c r="N113" s="36">
        <v>21</v>
      </c>
      <c r="O113" s="36">
        <v>1955</v>
      </c>
    </row>
    <row r="114" spans="6:15">
      <c r="F114" s="36">
        <v>22</v>
      </c>
      <c r="H114" s="36">
        <v>22</v>
      </c>
      <c r="I114" s="36">
        <v>1986</v>
      </c>
      <c r="K114" s="36">
        <v>22</v>
      </c>
      <c r="L114" s="36">
        <v>2016</v>
      </c>
      <c r="N114" s="36">
        <v>22</v>
      </c>
      <c r="O114" s="36">
        <v>1956</v>
      </c>
    </row>
    <row r="115" spans="6:15">
      <c r="F115" s="36">
        <v>23</v>
      </c>
      <c r="H115" s="36">
        <v>23</v>
      </c>
      <c r="I115" s="36">
        <v>1987</v>
      </c>
      <c r="K115" s="36">
        <v>23</v>
      </c>
      <c r="L115" s="36">
        <v>2017</v>
      </c>
      <c r="N115" s="36">
        <v>23</v>
      </c>
      <c r="O115" s="36">
        <v>1957</v>
      </c>
    </row>
    <row r="116" spans="6:15">
      <c r="F116" s="36">
        <v>24</v>
      </c>
      <c r="H116" s="36">
        <v>24</v>
      </c>
      <c r="I116" s="36">
        <v>1988</v>
      </c>
      <c r="K116" s="36">
        <v>24</v>
      </c>
      <c r="L116" s="36">
        <v>2018</v>
      </c>
      <c r="N116" s="36">
        <v>24</v>
      </c>
      <c r="O116" s="36">
        <v>1958</v>
      </c>
    </row>
    <row r="117" spans="6:15">
      <c r="F117" s="36">
        <v>25</v>
      </c>
      <c r="H117" s="36">
        <v>25</v>
      </c>
      <c r="I117" s="36">
        <v>1989</v>
      </c>
      <c r="K117" s="36">
        <v>25</v>
      </c>
      <c r="L117" s="36">
        <v>2019</v>
      </c>
      <c r="N117" s="36">
        <v>25</v>
      </c>
      <c r="O117" s="36">
        <v>1959</v>
      </c>
    </row>
    <row r="118" spans="6:15">
      <c r="F118" s="36">
        <v>26</v>
      </c>
      <c r="H118" s="36">
        <v>26</v>
      </c>
      <c r="I118" s="36">
        <v>1990</v>
      </c>
      <c r="K118" s="36">
        <v>26</v>
      </c>
      <c r="L118" s="36">
        <v>2020</v>
      </c>
      <c r="N118" s="36">
        <v>26</v>
      </c>
      <c r="O118" s="36">
        <v>1960</v>
      </c>
    </row>
    <row r="119" spans="6:15">
      <c r="F119" s="36">
        <v>27</v>
      </c>
      <c r="H119" s="36">
        <v>27</v>
      </c>
      <c r="I119" s="36">
        <v>1991</v>
      </c>
      <c r="K119" s="36">
        <v>27</v>
      </c>
      <c r="L119" s="36">
        <v>2021</v>
      </c>
      <c r="N119" s="36">
        <v>27</v>
      </c>
      <c r="O119" s="36">
        <v>1961</v>
      </c>
    </row>
    <row r="120" spans="6:15">
      <c r="F120" s="36">
        <v>28</v>
      </c>
      <c r="H120" s="36">
        <v>28</v>
      </c>
      <c r="I120" s="36">
        <v>1992</v>
      </c>
      <c r="K120" s="36">
        <v>28</v>
      </c>
      <c r="L120" s="36">
        <v>2022</v>
      </c>
      <c r="N120" s="36">
        <v>28</v>
      </c>
      <c r="O120" s="36">
        <v>1962</v>
      </c>
    </row>
    <row r="121" spans="6:15">
      <c r="F121" s="36">
        <v>29</v>
      </c>
      <c r="H121" s="36">
        <v>29</v>
      </c>
      <c r="I121" s="36">
        <v>1993</v>
      </c>
      <c r="K121" s="36">
        <v>29</v>
      </c>
      <c r="L121" s="36">
        <v>2023</v>
      </c>
      <c r="N121" s="36">
        <v>29</v>
      </c>
      <c r="O121" s="36">
        <v>1963</v>
      </c>
    </row>
    <row r="122" spans="6:15">
      <c r="F122" s="36">
        <v>30</v>
      </c>
      <c r="H122" s="36">
        <v>30</v>
      </c>
      <c r="I122" s="36">
        <v>1994</v>
      </c>
      <c r="K122" s="36">
        <v>30</v>
      </c>
      <c r="L122" s="36">
        <v>2024</v>
      </c>
      <c r="N122" s="36">
        <v>30</v>
      </c>
      <c r="O122" s="36">
        <v>1964</v>
      </c>
    </row>
    <row r="123" spans="6:15">
      <c r="F123" s="36">
        <v>31</v>
      </c>
      <c r="H123" s="36">
        <v>31</v>
      </c>
      <c r="I123" s="36">
        <v>1995</v>
      </c>
      <c r="K123" s="36">
        <v>31</v>
      </c>
      <c r="L123" s="36">
        <v>2025</v>
      </c>
      <c r="N123" s="36">
        <v>31</v>
      </c>
      <c r="O123" s="36">
        <v>1965</v>
      </c>
    </row>
    <row r="124" spans="6:15">
      <c r="H124" s="36">
        <v>32</v>
      </c>
      <c r="I124" s="36">
        <v>1996</v>
      </c>
      <c r="K124" s="36">
        <v>32</v>
      </c>
      <c r="L124" s="36">
        <v>2026</v>
      </c>
      <c r="N124" s="36">
        <v>32</v>
      </c>
      <c r="O124" s="36">
        <v>1966</v>
      </c>
    </row>
    <row r="125" spans="6:15">
      <c r="H125" s="36">
        <v>33</v>
      </c>
      <c r="I125" s="36">
        <v>1997</v>
      </c>
      <c r="K125" s="36">
        <v>33</v>
      </c>
      <c r="L125" s="36">
        <v>2027</v>
      </c>
      <c r="N125" s="36">
        <v>33</v>
      </c>
      <c r="O125" s="36">
        <v>1967</v>
      </c>
    </row>
    <row r="126" spans="6:15">
      <c r="H126" s="36">
        <v>34</v>
      </c>
      <c r="I126" s="36">
        <v>1998</v>
      </c>
      <c r="K126" s="36">
        <v>34</v>
      </c>
      <c r="L126" s="36">
        <v>2028</v>
      </c>
      <c r="N126" s="36">
        <v>34</v>
      </c>
      <c r="O126" s="36">
        <v>1968</v>
      </c>
    </row>
    <row r="127" spans="6:15">
      <c r="H127" s="36">
        <v>35</v>
      </c>
      <c r="I127" s="36">
        <v>1999</v>
      </c>
      <c r="K127" s="36">
        <v>35</v>
      </c>
      <c r="L127" s="36">
        <v>2029</v>
      </c>
      <c r="N127" s="36">
        <v>35</v>
      </c>
      <c r="O127" s="36">
        <v>1969</v>
      </c>
    </row>
    <row r="128" spans="6:15">
      <c r="H128" s="36">
        <v>36</v>
      </c>
      <c r="I128" s="36">
        <v>2000</v>
      </c>
      <c r="K128" s="36">
        <v>36</v>
      </c>
      <c r="L128" s="36">
        <v>2030</v>
      </c>
      <c r="N128" s="36">
        <v>36</v>
      </c>
      <c r="O128" s="36">
        <v>1970</v>
      </c>
    </row>
    <row r="129" spans="8:15">
      <c r="H129" s="36">
        <v>37</v>
      </c>
      <c r="I129" s="36">
        <v>2001</v>
      </c>
      <c r="N129" s="36">
        <v>37</v>
      </c>
      <c r="O129" s="36">
        <v>1971</v>
      </c>
    </row>
    <row r="130" spans="8:15">
      <c r="H130" s="36">
        <v>38</v>
      </c>
      <c r="I130" s="36">
        <v>2002</v>
      </c>
      <c r="N130" s="36">
        <v>38</v>
      </c>
      <c r="O130" s="36">
        <v>1972</v>
      </c>
    </row>
    <row r="131" spans="8:15">
      <c r="H131" s="36">
        <v>39</v>
      </c>
      <c r="I131" s="36">
        <v>2003</v>
      </c>
      <c r="N131" s="36">
        <v>39</v>
      </c>
      <c r="O131" s="36">
        <v>1973</v>
      </c>
    </row>
    <row r="132" spans="8:15">
      <c r="H132" s="36">
        <v>40</v>
      </c>
      <c r="I132" s="36">
        <v>2004</v>
      </c>
      <c r="N132" s="36">
        <v>40</v>
      </c>
      <c r="O132" s="36">
        <v>1974</v>
      </c>
    </row>
    <row r="133" spans="8:15">
      <c r="H133" s="36">
        <v>41</v>
      </c>
      <c r="I133" s="36">
        <v>2005</v>
      </c>
      <c r="N133" s="36">
        <v>41</v>
      </c>
      <c r="O133" s="36">
        <v>1975</v>
      </c>
    </row>
    <row r="134" spans="8:15">
      <c r="H134" s="36">
        <v>42</v>
      </c>
      <c r="I134" s="36">
        <v>2006</v>
      </c>
      <c r="N134" s="36">
        <v>42</v>
      </c>
      <c r="O134" s="36">
        <v>1976</v>
      </c>
    </row>
    <row r="135" spans="8:15">
      <c r="H135" s="36">
        <v>43</v>
      </c>
      <c r="I135" s="36">
        <v>2007</v>
      </c>
      <c r="N135" s="36">
        <v>43</v>
      </c>
      <c r="O135" s="36">
        <v>1977</v>
      </c>
    </row>
    <row r="136" spans="8:15">
      <c r="H136" s="36">
        <v>44</v>
      </c>
      <c r="I136" s="36">
        <v>2008</v>
      </c>
      <c r="N136" s="36">
        <v>44</v>
      </c>
      <c r="O136" s="36">
        <v>1978</v>
      </c>
    </row>
    <row r="137" spans="8:15">
      <c r="H137" s="36">
        <v>45</v>
      </c>
      <c r="I137" s="36">
        <v>2009</v>
      </c>
      <c r="N137" s="36">
        <v>45</v>
      </c>
      <c r="O137" s="36">
        <v>1979</v>
      </c>
    </row>
    <row r="138" spans="8:15">
      <c r="H138" s="36">
        <v>46</v>
      </c>
      <c r="I138" s="36">
        <v>2010</v>
      </c>
      <c r="N138" s="36">
        <v>46</v>
      </c>
      <c r="O138" s="36">
        <v>1980</v>
      </c>
    </row>
    <row r="139" spans="8:15">
      <c r="H139" s="36">
        <v>47</v>
      </c>
      <c r="I139" s="36">
        <v>2011</v>
      </c>
      <c r="N139" s="36">
        <v>47</v>
      </c>
      <c r="O139" s="36">
        <v>1981</v>
      </c>
    </row>
    <row r="140" spans="8:15">
      <c r="H140" s="36">
        <v>48</v>
      </c>
      <c r="I140" s="36">
        <v>2012</v>
      </c>
      <c r="N140" s="36">
        <v>48</v>
      </c>
      <c r="O140" s="36">
        <v>1982</v>
      </c>
    </row>
    <row r="141" spans="8:15">
      <c r="H141" s="36">
        <v>49</v>
      </c>
      <c r="I141" s="36">
        <v>2013</v>
      </c>
      <c r="N141" s="36">
        <v>49</v>
      </c>
      <c r="O141" s="36">
        <v>1983</v>
      </c>
    </row>
    <row r="142" spans="8:15">
      <c r="H142" s="36">
        <v>50</v>
      </c>
      <c r="I142" s="36">
        <v>2014</v>
      </c>
      <c r="N142" s="36">
        <v>50</v>
      </c>
      <c r="O142" s="36">
        <v>1984</v>
      </c>
    </row>
    <row r="143" spans="8:15">
      <c r="H143" s="36">
        <v>51</v>
      </c>
      <c r="I143" s="36">
        <v>2015</v>
      </c>
      <c r="N143" s="36">
        <v>51</v>
      </c>
      <c r="O143" s="36">
        <v>1985</v>
      </c>
    </row>
    <row r="144" spans="8:15">
      <c r="H144" s="36">
        <v>52</v>
      </c>
      <c r="I144" s="36">
        <v>2016</v>
      </c>
      <c r="N144" s="36">
        <v>52</v>
      </c>
      <c r="O144" s="36">
        <v>1986</v>
      </c>
    </row>
    <row r="145" spans="8:15">
      <c r="H145" s="36">
        <v>53</v>
      </c>
      <c r="I145" s="36">
        <v>2017</v>
      </c>
      <c r="N145" s="36">
        <v>53</v>
      </c>
      <c r="O145" s="36">
        <v>1987</v>
      </c>
    </row>
    <row r="146" spans="8:15">
      <c r="H146" s="36">
        <v>54</v>
      </c>
      <c r="I146" s="36">
        <v>2018</v>
      </c>
      <c r="N146" s="36">
        <v>54</v>
      </c>
      <c r="O146" s="36">
        <v>1988</v>
      </c>
    </row>
    <row r="147" spans="8:15">
      <c r="H147" s="36">
        <v>55</v>
      </c>
      <c r="I147" s="36">
        <v>2019</v>
      </c>
      <c r="N147" s="36">
        <v>55</v>
      </c>
      <c r="O147" s="36">
        <v>1989</v>
      </c>
    </row>
    <row r="148" spans="8:15">
      <c r="H148" s="36">
        <v>56</v>
      </c>
      <c r="I148" s="36">
        <v>2020</v>
      </c>
      <c r="N148" s="36">
        <v>56</v>
      </c>
      <c r="O148" s="36">
        <v>1990</v>
      </c>
    </row>
    <row r="149" spans="8:15">
      <c r="N149" s="36">
        <v>57</v>
      </c>
      <c r="O149" s="36">
        <v>1991</v>
      </c>
    </row>
    <row r="150" spans="8:15">
      <c r="N150" s="36">
        <v>58</v>
      </c>
      <c r="O150" s="36">
        <v>1992</v>
      </c>
    </row>
    <row r="151" spans="8:15">
      <c r="N151" s="36">
        <v>59</v>
      </c>
      <c r="O151" s="36">
        <v>1993</v>
      </c>
    </row>
    <row r="152" spans="8:15">
      <c r="N152" s="36">
        <v>60</v>
      </c>
      <c r="O152" s="36">
        <v>1994</v>
      </c>
    </row>
    <row r="153" spans="8:15">
      <c r="N153" s="36">
        <v>61</v>
      </c>
      <c r="O153" s="36">
        <v>1995</v>
      </c>
    </row>
    <row r="154" spans="8:15">
      <c r="N154" s="36">
        <v>62</v>
      </c>
      <c r="O154" s="36">
        <v>1996</v>
      </c>
    </row>
    <row r="155" spans="8:15">
      <c r="N155" s="36">
        <v>63</v>
      </c>
      <c r="O155" s="36">
        <v>1997</v>
      </c>
    </row>
    <row r="156" spans="8:15">
      <c r="N156" s="36">
        <v>64</v>
      </c>
      <c r="O156" s="36">
        <v>1998</v>
      </c>
    </row>
    <row r="157" spans="8:15">
      <c r="N157" s="36">
        <v>65</v>
      </c>
      <c r="O157" s="36">
        <v>1999</v>
      </c>
    </row>
    <row r="158" spans="8:15">
      <c r="N158" s="36">
        <v>66</v>
      </c>
      <c r="O158" s="36">
        <v>2000</v>
      </c>
    </row>
    <row r="159" spans="8:15">
      <c r="N159" s="36">
        <v>67</v>
      </c>
      <c r="O159" s="36">
        <v>2001</v>
      </c>
    </row>
    <row r="160" spans="8:15">
      <c r="N160" s="36">
        <v>68</v>
      </c>
      <c r="O160" s="36">
        <v>2002</v>
      </c>
    </row>
    <row r="161" spans="14:15">
      <c r="N161" s="36">
        <v>69</v>
      </c>
      <c r="O161" s="36">
        <v>2003</v>
      </c>
    </row>
    <row r="162" spans="14:15">
      <c r="N162" s="36">
        <v>70</v>
      </c>
      <c r="O162" s="36">
        <v>2004</v>
      </c>
    </row>
    <row r="163" spans="14:15">
      <c r="N163" s="36">
        <v>71</v>
      </c>
      <c r="O163" s="36">
        <v>2005</v>
      </c>
    </row>
    <row r="164" spans="14:15">
      <c r="N164" s="36">
        <v>72</v>
      </c>
      <c r="O164" s="36">
        <v>2006</v>
      </c>
    </row>
    <row r="165" spans="14:15">
      <c r="N165" s="36">
        <v>73</v>
      </c>
      <c r="O165" s="36">
        <v>2007</v>
      </c>
    </row>
    <row r="166" spans="14:15">
      <c r="N166" s="36">
        <v>74</v>
      </c>
      <c r="O166" s="36">
        <v>2008</v>
      </c>
    </row>
    <row r="167" spans="14:15">
      <c r="N167" s="36">
        <v>75</v>
      </c>
      <c r="O167" s="36">
        <v>2009</v>
      </c>
    </row>
    <row r="168" spans="14:15">
      <c r="N168" s="36">
        <v>76</v>
      </c>
      <c r="O168" s="36">
        <v>2010</v>
      </c>
    </row>
    <row r="169" spans="14:15">
      <c r="N169" s="36">
        <v>77</v>
      </c>
      <c r="O169" s="36">
        <v>2011</v>
      </c>
    </row>
    <row r="170" spans="14:15">
      <c r="N170" s="36">
        <v>78</v>
      </c>
      <c r="O170" s="36">
        <v>2012</v>
      </c>
    </row>
    <row r="171" spans="14:15">
      <c r="N171" s="36">
        <v>79</v>
      </c>
      <c r="O171" s="36">
        <v>2013</v>
      </c>
    </row>
    <row r="172" spans="14:15">
      <c r="N172" s="36">
        <v>80</v>
      </c>
      <c r="O172" s="36">
        <v>2014</v>
      </c>
    </row>
    <row r="173" spans="14:15">
      <c r="N173" s="36">
        <v>81</v>
      </c>
      <c r="O173" s="36">
        <v>2015</v>
      </c>
    </row>
    <row r="174" spans="14:15">
      <c r="N174" s="36">
        <v>82</v>
      </c>
      <c r="O174" s="36">
        <v>2016</v>
      </c>
    </row>
    <row r="175" spans="14:15">
      <c r="N175" s="36">
        <v>83</v>
      </c>
      <c r="O175" s="36">
        <v>2017</v>
      </c>
    </row>
    <row r="176" spans="14:15">
      <c r="N176" s="36">
        <v>84</v>
      </c>
      <c r="O176" s="36">
        <v>2018</v>
      </c>
    </row>
    <row r="177" spans="14:15">
      <c r="N177" s="36">
        <v>85</v>
      </c>
      <c r="O177" s="36">
        <v>2019</v>
      </c>
    </row>
    <row r="178" spans="14:15">
      <c r="N178" s="36">
        <v>86</v>
      </c>
      <c r="O178" s="36">
        <v>2020</v>
      </c>
    </row>
    <row r="179" spans="14:15">
      <c r="N179" s="36">
        <v>87</v>
      </c>
      <c r="O179" s="36">
        <v>2021</v>
      </c>
    </row>
    <row r="180" spans="14:15">
      <c r="N180" s="36">
        <v>88</v>
      </c>
      <c r="O180" s="36">
        <v>2022</v>
      </c>
    </row>
    <row r="181" spans="14:15">
      <c r="N181" s="36">
        <v>89</v>
      </c>
      <c r="O181" s="36">
        <v>2023</v>
      </c>
    </row>
    <row r="182" spans="14:15">
      <c r="N182" s="36">
        <v>90</v>
      </c>
      <c r="O182" s="36">
        <v>2024</v>
      </c>
    </row>
    <row r="183" spans="14:15">
      <c r="N183" s="36">
        <v>91</v>
      </c>
      <c r="O183" s="36">
        <v>2025</v>
      </c>
    </row>
    <row r="184" spans="14:15">
      <c r="N184" s="36">
        <v>92</v>
      </c>
      <c r="O184" s="36">
        <v>2026</v>
      </c>
    </row>
    <row r="185" spans="14:15">
      <c r="N185" s="36">
        <v>93</v>
      </c>
      <c r="O185" s="36">
        <v>2027</v>
      </c>
    </row>
    <row r="186" spans="14:15">
      <c r="N186" s="36">
        <v>94</v>
      </c>
      <c r="O186" s="36">
        <v>2028</v>
      </c>
    </row>
    <row r="187" spans="14:15">
      <c r="N187" s="36">
        <v>95</v>
      </c>
      <c r="O187" s="36">
        <v>2029</v>
      </c>
    </row>
    <row r="188" spans="14:15">
      <c r="N188" s="36">
        <v>96</v>
      </c>
      <c r="O188" s="36">
        <v>2030</v>
      </c>
    </row>
    <row r="189" spans="14:15">
      <c r="N189" s="36">
        <v>97</v>
      </c>
      <c r="O189" s="36">
        <v>2031</v>
      </c>
    </row>
    <row r="190" spans="14:15">
      <c r="N190" s="36">
        <v>98</v>
      </c>
      <c r="O190" s="36">
        <v>2032</v>
      </c>
    </row>
    <row r="191" spans="14:15">
      <c r="N191" s="36">
        <v>99</v>
      </c>
      <c r="O191" s="36">
        <v>2033</v>
      </c>
    </row>
    <row r="192" spans="14:15">
      <c r="N192" s="36">
        <v>100</v>
      </c>
      <c r="O192" s="36">
        <v>2034</v>
      </c>
    </row>
    <row r="193" spans="14:15">
      <c r="N193" s="36">
        <v>101</v>
      </c>
      <c r="O193" s="36">
        <v>2035</v>
      </c>
    </row>
    <row r="194" spans="14:15">
      <c r="N194" s="36">
        <v>102</v>
      </c>
      <c r="O194" s="36">
        <v>2036</v>
      </c>
    </row>
  </sheetData>
  <sheetProtection password="CEE5" sheet="1" objects="1" scenarios="1"/>
  <mergeCells count="10">
    <mergeCell ref="A1:D1"/>
    <mergeCell ref="B19:B21"/>
    <mergeCell ref="A19:A21"/>
    <mergeCell ref="B26:B29"/>
    <mergeCell ref="A26:A29"/>
    <mergeCell ref="A2:D2"/>
    <mergeCell ref="A11:A12"/>
    <mergeCell ref="B11:B12"/>
    <mergeCell ref="B13:B16"/>
    <mergeCell ref="A13:A16"/>
  </mergeCells>
  <hyperlinks>
    <hyperlink ref="P4" location="'COVERING LETTER'!A1" tooltip="1.COVERING LETTER" display="1.COVERING LETTER"/>
    <hyperlink ref="P5" location="'APPLICATION FOR NOC'!A1" tooltip="2.APPLICATION FOR NOC" display="2.APPLICATION FOR NOC"/>
    <hyperlink ref="P6" location="'ANNEXURE B &amp; M APPLICANT'!A1" tooltip="3.ANNEXURE B &amp; M  APPLICANT" display="3.ANNEXURE B &amp; M  APPLICANT"/>
    <hyperlink ref="P7" location="CERTIFICATES!A1" tooltip="4.CERTIFICATES" display="4.CERTIFICATES"/>
  </hyperlinks>
  <pageMargins left="0.7" right="0.7" top="0.75" bottom="0.75" header="0.3" footer="0.3"/>
  <pageSetup paperSize="9" orientation="portrait" verticalDpi="300" r:id="rId1"/>
  <ignoredErrors>
    <ignoredError sqref="D22" numberStoredAsText="1"/>
  </ignoredErrors>
  <legacyDrawing r:id="rId2"/>
</worksheet>
</file>

<file path=xl/worksheets/sheet10.xml><?xml version="1.0" encoding="utf-8"?>
<worksheet xmlns="http://schemas.openxmlformats.org/spreadsheetml/2006/main" xmlns:r="http://schemas.openxmlformats.org/officeDocument/2006/relationships">
  <sheetPr>
    <pageSetUpPr fitToPage="1"/>
  </sheetPr>
  <dimension ref="A2:J23"/>
  <sheetViews>
    <sheetView workbookViewId="0">
      <selection activeCell="L9" sqref="L9"/>
    </sheetView>
  </sheetViews>
  <sheetFormatPr defaultRowHeight="15.75"/>
  <cols>
    <col min="1" max="1" width="5" style="67" customWidth="1"/>
    <col min="2" max="6" width="9.140625" style="67"/>
    <col min="7" max="7" width="14" style="67" bestFit="1" customWidth="1"/>
    <col min="8" max="16384" width="9.140625" style="67"/>
  </cols>
  <sheetData>
    <row r="2" spans="1:10" ht="28.5" customHeight="1">
      <c r="A2" s="159" t="s">
        <v>78</v>
      </c>
      <c r="B2" s="159"/>
      <c r="C2" s="159"/>
      <c r="D2" s="159"/>
      <c r="E2" s="159"/>
      <c r="F2" s="159"/>
      <c r="G2" s="159"/>
      <c r="H2" s="159"/>
      <c r="I2" s="159"/>
      <c r="J2" s="159"/>
    </row>
    <row r="3" spans="1:10">
      <c r="A3" s="136" t="str">
        <f>'ANNEXURE B &amp; M APPLICANT'!A1:J1</f>
        <v>PROCEEDINGS OF  DISTRICT EDUCATIONAL OFFICER GUNTUR</v>
      </c>
      <c r="B3" s="136"/>
      <c r="C3" s="136"/>
      <c r="D3" s="136"/>
      <c r="E3" s="136"/>
      <c r="F3" s="136"/>
      <c r="G3" s="136"/>
      <c r="H3" s="136"/>
      <c r="I3" s="136"/>
      <c r="J3" s="136"/>
    </row>
    <row r="4" spans="1:10">
      <c r="A4" s="136" t="str">
        <f>'ANNEXURE B &amp; M APPLICANT'!A2:J2</f>
        <v>PRESENT:Sri K.V.SRINIVASULA REDDY M.A.,M.Ed</v>
      </c>
      <c r="B4" s="136"/>
      <c r="C4" s="136"/>
      <c r="D4" s="136"/>
      <c r="E4" s="136"/>
      <c r="F4" s="136"/>
      <c r="G4" s="136"/>
      <c r="H4" s="136"/>
      <c r="I4" s="136"/>
      <c r="J4" s="136"/>
    </row>
    <row r="5" spans="1:10" ht="93.75" customHeight="1"/>
    <row r="6" spans="1:10" s="70" customFormat="1" ht="34.5" customHeight="1">
      <c r="B6" s="70" t="s">
        <v>76</v>
      </c>
      <c r="C6" s="70" t="str">
        <f>DATA!D31</f>
        <v>7109/A6/2014</v>
      </c>
      <c r="F6" s="70" t="s">
        <v>77</v>
      </c>
      <c r="G6" s="81">
        <f>DATA!D32</f>
        <v>0</v>
      </c>
    </row>
    <row r="7" spans="1:10" ht="15.75" customHeight="1"/>
    <row r="8" spans="1:10" ht="46.5" customHeight="1">
      <c r="B8" s="158" t="s">
        <v>79</v>
      </c>
      <c r="C8" s="158"/>
      <c r="D8" s="158"/>
      <c r="E8" s="158"/>
      <c r="F8" s="158"/>
      <c r="G8" s="158"/>
      <c r="H8" s="158"/>
      <c r="I8" s="158"/>
      <c r="J8" s="158"/>
    </row>
    <row r="11" spans="1:10">
      <c r="A11" s="133" t="s">
        <v>80</v>
      </c>
      <c r="B11" s="133"/>
      <c r="C11" s="133"/>
      <c r="D11" s="133"/>
      <c r="E11" s="133"/>
      <c r="F11" s="133"/>
      <c r="G11" s="133"/>
      <c r="H11" s="133"/>
      <c r="I11" s="133"/>
      <c r="J11" s="133"/>
    </row>
    <row r="13" spans="1:10" ht="63" customHeight="1">
      <c r="B13" s="158" t="str">
        <f>CONCATENATE("      ", DATA!M7," ",DATA!F3," ",DATA!M2," ",DATA!F4," ","who is an Indian national, is employed in this office as"," ",DATA!F5," ","from",DATA!O18," ","till date. This Ministry/Department/Office has no objection to his/ her obtaining a passport.")</f>
        <v xml:space="preserve">      Sri  CHAYANAM SRINIVAS F/O CHAYANAM SAMBASIVA RAO who is an Indian national, is employed in this office as SCHOOL ASSISTANT B.S from8/3/1974 till date. This Ministry/Department/Office has no objection to his/ her obtaining a passport.</v>
      </c>
      <c r="C13" s="158"/>
      <c r="D13" s="158"/>
      <c r="E13" s="158"/>
      <c r="F13" s="158"/>
      <c r="G13" s="158"/>
      <c r="H13" s="158"/>
      <c r="I13" s="158"/>
      <c r="J13" s="158"/>
    </row>
    <row r="14" spans="1:10" ht="31.5" customHeight="1"/>
    <row r="15" spans="1:10">
      <c r="G15" s="67" t="s">
        <v>84</v>
      </c>
    </row>
    <row r="16" spans="1:10">
      <c r="G16" s="82" t="str">
        <f>DATA!F17</f>
        <v>DISTRICT EDUCATIONAL OFFICER</v>
      </c>
    </row>
    <row r="17" spans="2:10">
      <c r="G17" s="82" t="str">
        <f>DATA!F18</f>
        <v>GUNTUR</v>
      </c>
    </row>
    <row r="18" spans="2:10">
      <c r="G18" s="82"/>
    </row>
    <row r="19" spans="2:10">
      <c r="G19" s="82" t="str">
        <f>'ANNEXURE B &amp; M APPLICANT'!G33</f>
        <v/>
      </c>
    </row>
    <row r="21" spans="2:10">
      <c r="B21" s="67" t="s">
        <v>83</v>
      </c>
    </row>
    <row r="22" spans="2:10" ht="48.75" customHeight="1">
      <c r="B22" s="131" t="s">
        <v>81</v>
      </c>
      <c r="C22" s="131"/>
      <c r="D22" s="131"/>
      <c r="E22" s="131"/>
      <c r="F22" s="131"/>
      <c r="G22" s="131"/>
      <c r="H22" s="131"/>
      <c r="I22" s="131"/>
      <c r="J22" s="131"/>
    </row>
    <row r="23" spans="2:10">
      <c r="B23" s="158" t="s">
        <v>82</v>
      </c>
      <c r="C23" s="158"/>
      <c r="D23" s="158"/>
      <c r="E23" s="158"/>
      <c r="F23" s="158"/>
      <c r="G23" s="158"/>
      <c r="H23" s="158"/>
      <c r="I23" s="158"/>
    </row>
  </sheetData>
  <mergeCells count="8">
    <mergeCell ref="B23:I23"/>
    <mergeCell ref="A2:J2"/>
    <mergeCell ref="A3:J3"/>
    <mergeCell ref="A4:J4"/>
    <mergeCell ref="B13:J13"/>
    <mergeCell ref="B8:J8"/>
    <mergeCell ref="A11:J11"/>
    <mergeCell ref="B22:J22"/>
  </mergeCells>
  <pageMargins left="0.70866141732283472" right="0.70866141732283472" top="0.74803149606299213" bottom="0.74803149606299213" header="0.31496062992125984" footer="0.31496062992125984"/>
  <pageSetup paperSize="9" scale="96" orientation="portrait" verticalDpi="300" r:id="rId1"/>
  <drawing r:id="rId2"/>
</worksheet>
</file>

<file path=xl/worksheets/sheet2.xml><?xml version="1.0" encoding="utf-8"?>
<worksheet xmlns="http://schemas.openxmlformats.org/spreadsheetml/2006/main" xmlns:r="http://schemas.openxmlformats.org/officeDocument/2006/relationships">
  <dimension ref="A1:F23"/>
  <sheetViews>
    <sheetView workbookViewId="0">
      <selection activeCell="D12" sqref="D12"/>
    </sheetView>
  </sheetViews>
  <sheetFormatPr defaultRowHeight="15"/>
  <cols>
    <col min="1" max="1" width="5.140625" style="49" customWidth="1"/>
    <col min="2" max="2" width="1.85546875" style="49" customWidth="1"/>
    <col min="3" max="3" width="25" style="49" customWidth="1"/>
    <col min="4" max="4" width="29.5703125" style="49" customWidth="1"/>
    <col min="5" max="5" width="17.85546875" style="49" customWidth="1"/>
    <col min="6" max="16384" width="9.140625" style="49"/>
  </cols>
  <sheetData>
    <row r="1" spans="1:6" ht="18">
      <c r="A1" s="124" t="s">
        <v>169</v>
      </c>
      <c r="B1" s="124"/>
      <c r="C1" s="124"/>
      <c r="D1" s="124"/>
      <c r="E1" s="124"/>
      <c r="F1" s="124"/>
    </row>
    <row r="2" spans="1:6" s="89" customFormat="1" ht="31.5" customHeight="1">
      <c r="A2" s="89" t="s">
        <v>24</v>
      </c>
      <c r="D2" s="90" t="s">
        <v>25</v>
      </c>
      <c r="E2" s="91" t="str">
        <f>DATA!J35</f>
        <v>9/3/2021</v>
      </c>
    </row>
    <row r="3" spans="1:6" ht="27" customHeight="1"/>
    <row r="4" spans="1:6" s="89" customFormat="1" ht="15.75">
      <c r="A4" s="89">
        <v>1</v>
      </c>
      <c r="B4" s="92" t="s">
        <v>27</v>
      </c>
      <c r="C4" s="75" t="s">
        <v>28</v>
      </c>
      <c r="D4" s="45" t="str">
        <f>DATA!F3</f>
        <v xml:space="preserve"> CHAYANAM SRINIVAS</v>
      </c>
    </row>
    <row r="5" spans="1:6" s="89" customFormat="1" ht="15.75">
      <c r="B5" s="92"/>
      <c r="C5" s="75" t="s">
        <v>29</v>
      </c>
      <c r="D5" s="45" t="str">
        <f>DATA!F5</f>
        <v>SCHOOL ASSISTANT B.S</v>
      </c>
    </row>
    <row r="6" spans="1:6" s="89" customFormat="1" ht="15.75">
      <c r="B6" s="92"/>
      <c r="C6" s="75" t="s">
        <v>30</v>
      </c>
      <c r="D6" s="45" t="str">
        <f>DATA!F7</f>
        <v>Z.P.HIGH SCHOOL GANAPAVARAM</v>
      </c>
    </row>
    <row r="7" spans="1:6" s="89" customFormat="1" ht="28.5">
      <c r="A7" s="89">
        <v>2</v>
      </c>
      <c r="B7" s="92" t="s">
        <v>27</v>
      </c>
      <c r="C7" s="75" t="s">
        <v>31</v>
      </c>
      <c r="D7" s="45" t="str">
        <f>DATA!F4</f>
        <v>CHAYANAM SAMBASIVA RAO</v>
      </c>
    </row>
    <row r="8" spans="1:6" s="89" customFormat="1" ht="28.5">
      <c r="A8" s="89">
        <v>3</v>
      </c>
      <c r="B8" s="92" t="s">
        <v>27</v>
      </c>
      <c r="C8" s="75" t="s">
        <v>32</v>
      </c>
      <c r="D8" s="45" t="str">
        <f>DATA!D10</f>
        <v>SINGAPORE</v>
      </c>
    </row>
    <row r="9" spans="1:6" s="89" customFormat="1" ht="15.75">
      <c r="A9" s="89">
        <v>4</v>
      </c>
      <c r="B9" s="92" t="s">
        <v>27</v>
      </c>
      <c r="C9" s="75" t="s">
        <v>33</v>
      </c>
      <c r="D9" s="45" t="str">
        <f>CONCATENATE("From","   ",DATA!K17,"/",DATA!K18,"/",DATA!K19," ", ",","To","   ",DATA!L17,"/",DATA!L18,"/",DATA!L19)</f>
        <v>From   8/3/2014 ,To   9/4/2015</v>
      </c>
    </row>
    <row r="10" spans="1:6" s="89" customFormat="1" ht="42.75">
      <c r="A10" s="89">
        <v>5</v>
      </c>
      <c r="B10" s="92" t="s">
        <v>27</v>
      </c>
      <c r="C10" s="75" t="s">
        <v>34</v>
      </c>
      <c r="D10" s="45" t="str">
        <f>DATA!D24</f>
        <v>NO</v>
      </c>
    </row>
    <row r="11" spans="1:6" s="89" customFormat="1" ht="15.75">
      <c r="A11" s="89">
        <v>6</v>
      </c>
      <c r="B11" s="92" t="s">
        <v>27</v>
      </c>
      <c r="C11" s="75" t="s">
        <v>35</v>
      </c>
      <c r="D11" s="93" t="str">
        <f>DATA!D22</f>
        <v>0645239</v>
      </c>
    </row>
    <row r="12" spans="1:6" s="89" customFormat="1" ht="28.5">
      <c r="A12" s="89">
        <v>7</v>
      </c>
      <c r="B12" s="92" t="s">
        <v>27</v>
      </c>
      <c r="C12" s="75" t="s">
        <v>36</v>
      </c>
      <c r="D12" s="96" t="str">
        <f>DATA!O17</f>
        <v>8/3/1974</v>
      </c>
    </row>
    <row r="13" spans="1:6" s="89" customFormat="1" ht="57">
      <c r="A13" s="89">
        <v>8</v>
      </c>
      <c r="B13" s="92" t="s">
        <v>27</v>
      </c>
      <c r="C13" s="75" t="s">
        <v>37</v>
      </c>
      <c r="D13" s="45"/>
    </row>
    <row r="14" spans="1:6" s="89" customFormat="1" ht="42.75">
      <c r="A14" s="89">
        <v>9</v>
      </c>
      <c r="B14" s="92" t="s">
        <v>27</v>
      </c>
      <c r="C14" s="75" t="s">
        <v>170</v>
      </c>
      <c r="D14" s="45"/>
    </row>
    <row r="15" spans="1:6" s="90" customFormat="1" ht="25.5" customHeight="1">
      <c r="A15" s="90">
        <v>10</v>
      </c>
      <c r="B15" s="94"/>
      <c r="C15" s="95"/>
    </row>
    <row r="16" spans="1:6" s="90" customFormat="1" ht="25.5" customHeight="1">
      <c r="B16" s="94"/>
      <c r="C16" s="95"/>
    </row>
    <row r="17" spans="1:3" s="90" customFormat="1" ht="25.5" customHeight="1">
      <c r="B17" s="94"/>
      <c r="C17" s="95"/>
    </row>
    <row r="18" spans="1:3" s="90" customFormat="1" ht="25.5" customHeight="1">
      <c r="B18" s="94"/>
      <c r="C18" s="95"/>
    </row>
    <row r="19" spans="1:3" s="90" customFormat="1" ht="25.5" customHeight="1">
      <c r="B19" s="94"/>
      <c r="C19" s="95"/>
    </row>
    <row r="20" spans="1:3" s="90" customFormat="1" ht="25.5" customHeight="1">
      <c r="B20" s="94"/>
      <c r="C20" s="95"/>
    </row>
    <row r="21" spans="1:3">
      <c r="A21" s="66"/>
    </row>
    <row r="22" spans="1:3">
      <c r="A22" s="66"/>
    </row>
    <row r="23" spans="1:3">
      <c r="A23" s="66"/>
    </row>
  </sheetData>
  <mergeCells count="1">
    <mergeCell ref="A1:F1"/>
  </mergeCells>
  <pageMargins left="0.7" right="0.7" top="0.75" bottom="0.75" header="0.3" footer="0.3"/>
  <pageSetup paperSize="9" orientation="portrait" verticalDpi="300" r:id="rId1"/>
  <drawing r:id="rId2"/>
</worksheet>
</file>

<file path=xl/worksheets/sheet3.xml><?xml version="1.0" encoding="utf-8"?>
<worksheet xmlns="http://schemas.openxmlformats.org/spreadsheetml/2006/main" xmlns:r="http://schemas.openxmlformats.org/officeDocument/2006/relationships">
  <dimension ref="A1:S31"/>
  <sheetViews>
    <sheetView workbookViewId="0">
      <selection activeCell="M5" sqref="M5"/>
    </sheetView>
  </sheetViews>
  <sheetFormatPr defaultRowHeight="14.25"/>
  <cols>
    <col min="1" max="1" width="5.28515625" style="44" customWidth="1"/>
    <col min="2" max="2" width="1.85546875" style="44" customWidth="1"/>
    <col min="3" max="3" width="7.5703125" style="44" customWidth="1"/>
    <col min="4" max="4" width="13.28515625" style="44" customWidth="1"/>
    <col min="5" max="5" width="17.85546875" style="44" customWidth="1"/>
    <col min="6" max="8" width="9.140625" style="44"/>
    <col min="9" max="9" width="13.5703125" style="44" customWidth="1"/>
    <col min="10" max="10" width="9.140625" style="44"/>
    <col min="11" max="11" width="16.7109375" style="44" customWidth="1"/>
    <col min="12" max="12" width="21.7109375" style="44" hidden="1" customWidth="1"/>
    <col min="13" max="13" width="21.7109375" style="44" customWidth="1"/>
    <col min="14" max="16384" width="9.140625" style="44"/>
  </cols>
  <sheetData>
    <row r="1" spans="1:18" ht="33.75" customHeight="1">
      <c r="A1" s="125" t="s">
        <v>169</v>
      </c>
      <c r="B1" s="125"/>
      <c r="C1" s="125"/>
      <c r="D1" s="125"/>
      <c r="E1" s="125"/>
      <c r="F1" s="125"/>
      <c r="G1" s="125"/>
      <c r="H1" s="125"/>
      <c r="I1" s="125"/>
    </row>
    <row r="2" spans="1:18" s="45" customFormat="1" ht="44.25" customHeight="1">
      <c r="A2" s="45" t="s">
        <v>24</v>
      </c>
      <c r="C2" s="45" t="str">
        <f>DATA!D31</f>
        <v>7109/A6/2014</v>
      </c>
      <c r="F2" s="74" t="s">
        <v>25</v>
      </c>
      <c r="G2" s="126" t="str">
        <f>'OFFICE NOTE(3)'!E2</f>
        <v>9/3/2021</v>
      </c>
      <c r="H2" s="126"/>
    </row>
    <row r="3" spans="1:18" ht="30" customHeight="1">
      <c r="C3" s="128" t="s">
        <v>176</v>
      </c>
      <c r="D3" s="128"/>
    </row>
    <row r="4" spans="1:18" s="45" customFormat="1" ht="26.25" customHeight="1">
      <c r="B4" s="70"/>
      <c r="C4" s="83" t="s">
        <v>137</v>
      </c>
      <c r="D4" s="128" t="str">
        <f>CONCATENATE("School Education -Issue of NO OBJECTION CERTIFICATE - To Obtain Indian Passport in Respect Of"," ",DATA!M7," ",DATA!F3," ",DATA!M2," ",DATA!F4," ",DATA!F5," ",DATA!F7," ",DATA!F8," ","(Mandal)","",DATA!F9,"."," -"," ","Reg.")</f>
        <v>School Education -Issue of NO OBJECTION CERTIFICATE - To Obtain Indian Passport in Respect Of Sri  CHAYANAM SRINIVAS F/O CHAYANAM SAMBASIVA RAO SCHOOL ASSISTANT B.S Z.P.HIGH SCHOOL GANAPAVARAM NADENDLA (Mandal)GUNTUR. - Reg.</v>
      </c>
      <c r="E4" s="128"/>
      <c r="F4" s="128"/>
      <c r="G4" s="128"/>
      <c r="H4" s="128"/>
      <c r="I4" s="128"/>
    </row>
    <row r="5" spans="1:18" s="45" customFormat="1" ht="87" customHeight="1">
      <c r="B5" s="70"/>
      <c r="C5" s="44"/>
      <c r="D5" s="128"/>
      <c r="E5" s="128"/>
      <c r="F5" s="128"/>
      <c r="G5" s="128"/>
      <c r="H5" s="128"/>
      <c r="I5" s="128"/>
    </row>
    <row r="6" spans="1:18" s="45" customFormat="1" ht="30.75" customHeight="1">
      <c r="B6" s="70"/>
      <c r="C6" s="86" t="s">
        <v>210</v>
      </c>
      <c r="D6" s="129" t="s">
        <v>211</v>
      </c>
      <c r="E6" s="129"/>
      <c r="F6" s="129"/>
      <c r="G6" s="129"/>
      <c r="H6" s="129"/>
      <c r="I6" s="129"/>
    </row>
    <row r="7" spans="1:18" s="45" customFormat="1" ht="70.5" customHeight="1">
      <c r="B7" s="70"/>
      <c r="D7" s="85" t="s">
        <v>212</v>
      </c>
    </row>
    <row r="8" spans="1:18" s="45" customFormat="1" ht="27" customHeight="1">
      <c r="B8" s="127" t="str">
        <f>CONCATENATE(L9," ",L17," ",L21," ",L24)</f>
        <v xml:space="preserve">           It is submitted that Sri  CHAYANAM SRINIVAS F/O CHAYANAM SAMBASIVA RAO holding the post of SCHOOL ASSISTANT B.S in Z.P.HIGH SCHOOL GANAPAVARAM  office  NADENDLA(Mandal)applied for NOC to obtain Indian Passport in prescribed proforma with endorcement from the head of office as well as inspecting officer to visit SINGAPORE country during the days from 8/3/2014 to 9 /4/2015  date on personal reasons. His/her date of entry in service is  8/ 3 /1974 The head of office has certified that he/she has no pending dues to department and also no pending police vigilence cases and no charges pending against here. His family members list is also attested by the head of office.his/her Treasury ID No. 0645239  is taken as his/her Department ID No.he/she his also to direct to obtain prior permission from CSEAP to go abroad during the said days on eligible leave priorly sanctioned. submitted for orders in regard to issue of NOC in ANNEXURE -M and Identity ANNEXURE -B as per the guidelines issued in the reference cited above.</v>
      </c>
      <c r="C8" s="127"/>
      <c r="D8" s="127"/>
      <c r="E8" s="127"/>
      <c r="F8" s="127"/>
      <c r="G8" s="127"/>
      <c r="H8" s="127"/>
      <c r="I8" s="127"/>
    </row>
    <row r="9" spans="1:18" s="45" customFormat="1" ht="15.75" customHeight="1">
      <c r="B9" s="127"/>
      <c r="C9" s="127"/>
      <c r="D9" s="127"/>
      <c r="E9" s="127"/>
      <c r="F9" s="127"/>
      <c r="G9" s="127"/>
      <c r="H9" s="127"/>
      <c r="I9" s="127"/>
      <c r="L9" s="76" t="str">
        <f>CONCATENATE("           It is submitted that"," ",DATA!M7," ",DATA!F3," ",DATA!M2," ",DATA!F4," ","holding the post of"," ",DATA!F5," ","in"," ",DATA!F7," "," ","office "," ",DATA!F8,"(Mandal)","applied for NOC to obtain Indian Passport in prescribed proforma with endorcement from the head of office as well as inspecting officer to visit"," ",DATA!F10," ","country during the days from"," ",DATA!K17,"/",DATA!K18,"/",DATA!K19," ","to"," ",DATA!L17," /",DATA!L18,"/",DATA!L19," "," date on personal reasons. His/her date of entry in service is ")</f>
        <v xml:space="preserve">           It is submitted that Sri  CHAYANAM SRINIVAS F/O CHAYANAM SAMBASIVA RAO holding the post of SCHOOL ASSISTANT B.S in Z.P.HIGH SCHOOL GANAPAVARAM  office  NADENDLA(Mandal)applied for NOC to obtain Indian Passport in prescribed proforma with endorcement from the head of office as well as inspecting officer to visit SINGAPORE country during the days from 8/3/2014 to 9 /4/2015  date on personal reasons. His/her date of entry in service is </v>
      </c>
      <c r="M9" s="76"/>
      <c r="N9" s="76"/>
      <c r="O9" s="76"/>
      <c r="P9" s="76"/>
      <c r="Q9" s="76"/>
      <c r="R9" s="76"/>
    </row>
    <row r="10" spans="1:18" s="45" customFormat="1" ht="15.75" customHeight="1">
      <c r="B10" s="127"/>
      <c r="C10" s="127"/>
      <c r="D10" s="127"/>
      <c r="E10" s="127"/>
      <c r="F10" s="127"/>
      <c r="G10" s="127"/>
      <c r="H10" s="127"/>
      <c r="I10" s="127"/>
      <c r="L10" s="76"/>
      <c r="M10" s="76"/>
      <c r="N10" s="76"/>
      <c r="O10" s="76"/>
      <c r="P10" s="76"/>
      <c r="Q10" s="76"/>
      <c r="R10" s="76"/>
    </row>
    <row r="11" spans="1:18" s="45" customFormat="1" ht="15.75" customHeight="1">
      <c r="B11" s="127"/>
      <c r="C11" s="127"/>
      <c r="D11" s="127"/>
      <c r="E11" s="127"/>
      <c r="F11" s="127"/>
      <c r="G11" s="127"/>
      <c r="H11" s="127"/>
      <c r="I11" s="127"/>
      <c r="L11" s="76"/>
      <c r="M11" s="76"/>
      <c r="N11" s="76"/>
      <c r="O11" s="76"/>
      <c r="P11" s="76"/>
      <c r="Q11" s="76"/>
      <c r="R11" s="76"/>
    </row>
    <row r="12" spans="1:18" s="45" customFormat="1" ht="15.75" customHeight="1">
      <c r="B12" s="127"/>
      <c r="C12" s="127"/>
      <c r="D12" s="127"/>
      <c r="E12" s="127"/>
      <c r="F12" s="127"/>
      <c r="G12" s="127"/>
      <c r="H12" s="127"/>
      <c r="I12" s="127"/>
      <c r="L12" s="76"/>
      <c r="M12" s="76"/>
      <c r="N12" s="76"/>
      <c r="O12" s="76"/>
      <c r="P12" s="76"/>
      <c r="Q12" s="76"/>
      <c r="R12" s="76"/>
    </row>
    <row r="13" spans="1:18" s="45" customFormat="1" ht="15.75" customHeight="1">
      <c r="B13" s="127"/>
      <c r="C13" s="127"/>
      <c r="D13" s="127"/>
      <c r="E13" s="127"/>
      <c r="F13" s="127"/>
      <c r="G13" s="127"/>
      <c r="H13" s="127"/>
      <c r="I13" s="127"/>
      <c r="L13" s="76"/>
      <c r="M13" s="76"/>
      <c r="N13" s="76"/>
      <c r="O13" s="76"/>
      <c r="P13" s="76"/>
      <c r="Q13" s="76"/>
      <c r="R13" s="76"/>
    </row>
    <row r="14" spans="1:18" s="45" customFormat="1" ht="15.75" customHeight="1">
      <c r="B14" s="127"/>
      <c r="C14" s="127"/>
      <c r="D14" s="127"/>
      <c r="E14" s="127"/>
      <c r="F14" s="127"/>
      <c r="G14" s="127"/>
      <c r="H14" s="127"/>
      <c r="I14" s="127"/>
      <c r="L14" s="76"/>
      <c r="M14" s="76"/>
      <c r="N14" s="76"/>
      <c r="O14" s="76"/>
      <c r="P14" s="76"/>
      <c r="Q14" s="76"/>
      <c r="R14" s="76"/>
    </row>
    <row r="15" spans="1:18" s="45" customFormat="1" ht="29.25" customHeight="1">
      <c r="B15" s="127"/>
      <c r="C15" s="127"/>
      <c r="D15" s="127"/>
      <c r="E15" s="127"/>
      <c r="F15" s="127"/>
      <c r="G15" s="127"/>
      <c r="H15" s="127"/>
      <c r="I15" s="127"/>
      <c r="L15" s="76"/>
      <c r="M15" s="76"/>
      <c r="N15" s="76"/>
      <c r="O15" s="76"/>
      <c r="P15" s="76"/>
      <c r="Q15" s="76"/>
      <c r="R15" s="76"/>
    </row>
    <row r="16" spans="1:18" s="45" customFormat="1" ht="27.75" customHeight="1">
      <c r="B16" s="127"/>
      <c r="C16" s="127"/>
      <c r="D16" s="127"/>
      <c r="E16" s="127"/>
      <c r="F16" s="127"/>
      <c r="G16" s="127"/>
      <c r="H16" s="127"/>
      <c r="I16" s="127"/>
      <c r="L16" s="76"/>
      <c r="M16" s="76"/>
      <c r="N16" s="76"/>
      <c r="O16" s="76"/>
      <c r="P16" s="76"/>
      <c r="Q16" s="76"/>
      <c r="R16" s="76"/>
    </row>
    <row r="17" spans="1:19" s="45" customFormat="1" ht="15.75" customHeight="1">
      <c r="B17" s="127"/>
      <c r="C17" s="127"/>
      <c r="D17" s="127"/>
      <c r="E17" s="127"/>
      <c r="F17" s="127"/>
      <c r="G17" s="127"/>
      <c r="H17" s="127"/>
      <c r="I17" s="127"/>
      <c r="L17" s="45" t="str">
        <f>CONCATENATE(DATA!L13,"/ ",DATA!L14," /",DATA!L15)</f>
        <v>8/ 3 /1974</v>
      </c>
    </row>
    <row r="18" spans="1:19" s="45" customFormat="1" ht="15.75" customHeight="1">
      <c r="B18" s="127"/>
      <c r="C18" s="127"/>
      <c r="D18" s="127"/>
      <c r="E18" s="127"/>
      <c r="F18" s="127"/>
      <c r="G18" s="127"/>
      <c r="H18" s="127"/>
      <c r="I18" s="127"/>
    </row>
    <row r="19" spans="1:19" s="45" customFormat="1" ht="55.5" customHeight="1">
      <c r="B19" s="127"/>
      <c r="C19" s="127"/>
      <c r="D19" s="127"/>
      <c r="E19" s="127"/>
      <c r="F19" s="127"/>
      <c r="G19" s="127"/>
      <c r="H19" s="127"/>
      <c r="I19" s="127"/>
    </row>
    <row r="20" spans="1:19" s="74" customFormat="1" ht="25.5" customHeight="1">
      <c r="B20" s="77"/>
    </row>
    <row r="21" spans="1:19" s="74" customFormat="1" ht="25.5" customHeight="1">
      <c r="B21" s="77"/>
      <c r="L21" s="78" t="str">
        <f>CONCATENATE("The head of office has certified that he/she has no pending dues to department and also no pending police vigilence cases and no charges pending against here. His family members list is also attested by the head of office.his/her Treasury ID No."," ",DATA!F22," "," is taken as his/her Department ID No.he/she his also to direct to obtain prior permission from CSEAP to go abroad during the said days on eligible leave priorly sanctioned.")</f>
        <v>The head of office has certified that he/she has no pending dues to department and also no pending police vigilence cases and no charges pending against here. His family members list is also attested by the head of office.his/her Treasury ID No. 0645239  is taken as his/her Department ID No.he/she his also to direct to obtain prior permission from CSEAP to go abroad during the said days on eligible leave priorly sanctioned.</v>
      </c>
      <c r="M21" s="78"/>
      <c r="N21" s="78"/>
      <c r="O21" s="78"/>
      <c r="P21" s="78"/>
      <c r="Q21" s="78"/>
      <c r="R21" s="78"/>
      <c r="S21" s="78"/>
    </row>
    <row r="22" spans="1:19" s="74" customFormat="1" ht="25.5" customHeight="1">
      <c r="B22" s="79" t="s">
        <v>179</v>
      </c>
      <c r="G22" s="79" t="s">
        <v>180</v>
      </c>
      <c r="L22" s="78"/>
      <c r="M22" s="78"/>
      <c r="N22" s="78"/>
      <c r="O22" s="78"/>
      <c r="P22" s="78"/>
      <c r="Q22" s="78"/>
      <c r="R22" s="78"/>
      <c r="S22" s="78"/>
    </row>
    <row r="23" spans="1:19" s="74" customFormat="1" ht="25.5" customHeight="1">
      <c r="B23" s="77"/>
      <c r="L23" s="78"/>
      <c r="M23" s="78"/>
      <c r="N23" s="78"/>
      <c r="O23" s="78"/>
      <c r="P23" s="78"/>
      <c r="Q23" s="78"/>
      <c r="R23" s="78"/>
      <c r="S23" s="78"/>
    </row>
    <row r="24" spans="1:19" s="74" customFormat="1" ht="25.5" customHeight="1">
      <c r="B24" s="77"/>
      <c r="C24" s="79"/>
      <c r="L24" s="76" t="s">
        <v>184</v>
      </c>
      <c r="M24" s="76"/>
      <c r="N24" s="76"/>
      <c r="O24" s="76"/>
      <c r="P24" s="76"/>
      <c r="Q24" s="76"/>
      <c r="R24" s="76"/>
      <c r="S24" s="76"/>
    </row>
    <row r="25" spans="1:19" s="74" customFormat="1" ht="36" customHeight="1">
      <c r="B25" s="77"/>
      <c r="C25" s="79"/>
      <c r="E25" s="79" t="s">
        <v>177</v>
      </c>
      <c r="L25" s="76"/>
      <c r="M25" s="76"/>
      <c r="N25" s="76"/>
      <c r="O25" s="76"/>
      <c r="P25" s="76"/>
      <c r="Q25" s="76"/>
      <c r="R25" s="76"/>
      <c r="S25" s="76"/>
    </row>
    <row r="26" spans="1:19">
      <c r="A26" s="65"/>
      <c r="B26" s="80"/>
      <c r="C26" s="80"/>
      <c r="D26" s="80"/>
      <c r="E26" s="80"/>
      <c r="F26" s="80"/>
      <c r="G26" s="80"/>
    </row>
    <row r="27" spans="1:19">
      <c r="A27" s="65"/>
      <c r="B27" s="80"/>
      <c r="C27" s="80"/>
      <c r="D27" s="80"/>
      <c r="E27" s="80"/>
      <c r="F27" s="80"/>
      <c r="G27" s="80"/>
    </row>
    <row r="28" spans="1:19">
      <c r="A28" s="65"/>
      <c r="B28" s="80"/>
      <c r="C28" s="80"/>
      <c r="D28" s="80"/>
      <c r="E28" s="80"/>
      <c r="F28" s="80"/>
      <c r="G28" s="80"/>
    </row>
    <row r="30" spans="1:19" ht="15.75">
      <c r="E30" s="88" t="s">
        <v>178</v>
      </c>
    </row>
    <row r="31" spans="1:19" ht="15.75">
      <c r="E31" s="82" t="str">
        <f>DATA!F18</f>
        <v>GUNTUR</v>
      </c>
    </row>
  </sheetData>
  <mergeCells count="6">
    <mergeCell ref="A1:I1"/>
    <mergeCell ref="G2:H2"/>
    <mergeCell ref="B8:I19"/>
    <mergeCell ref="D4:I5"/>
    <mergeCell ref="D6:I6"/>
    <mergeCell ref="C3:D3"/>
  </mergeCells>
  <pageMargins left="0.7" right="0.7" top="0.59" bottom="0.75" header="0.3" footer="0.3"/>
  <pageSetup paperSize="5" scale="99" orientation="portrait" verticalDpi="300" r:id="rId1"/>
  <drawing r:id="rId2"/>
</worksheet>
</file>

<file path=xl/worksheets/sheet4.xml><?xml version="1.0" encoding="utf-8"?>
<worksheet xmlns="http://schemas.openxmlformats.org/spreadsheetml/2006/main" xmlns:r="http://schemas.openxmlformats.org/officeDocument/2006/relationships">
  <sheetPr>
    <pageSetUpPr fitToPage="1"/>
  </sheetPr>
  <dimension ref="A1:W181"/>
  <sheetViews>
    <sheetView topLeftCell="A4" workbookViewId="0">
      <selection activeCell="AW15" sqref="AW15"/>
    </sheetView>
  </sheetViews>
  <sheetFormatPr defaultRowHeight="15.75"/>
  <cols>
    <col min="1" max="1" width="5" style="21" customWidth="1"/>
    <col min="2" max="2" width="5.85546875" style="21" customWidth="1"/>
    <col min="3" max="3" width="6.5703125" style="21" customWidth="1"/>
    <col min="4" max="8" width="9.140625" style="21"/>
    <col min="9" max="9" width="13.85546875" style="21" bestFit="1" customWidth="1"/>
    <col min="10" max="10" width="9.140625" style="21"/>
    <col min="11" max="12" width="0" style="21" hidden="1" customWidth="1"/>
    <col min="13" max="13" width="14" style="21" hidden="1" customWidth="1"/>
    <col min="14" max="14" width="22.140625" style="21" hidden="1" customWidth="1"/>
    <col min="15" max="23" width="9.140625" style="21" hidden="1" customWidth="1"/>
    <col min="24" max="45" width="0" style="21" hidden="1" customWidth="1"/>
    <col min="46" max="16384" width="9.140625" style="21"/>
  </cols>
  <sheetData>
    <row r="1" spans="1:12">
      <c r="A1" s="132" t="str">
        <f>'ANNEXURE B &amp; M APPLICANT'!A1:J1</f>
        <v>PROCEEDINGS OF  DISTRICT EDUCATIONAL OFFICER GUNTUR</v>
      </c>
      <c r="B1" s="132"/>
      <c r="C1" s="132"/>
      <c r="D1" s="132"/>
      <c r="E1" s="132"/>
      <c r="F1" s="132"/>
      <c r="G1" s="132"/>
      <c r="H1" s="132"/>
      <c r="I1" s="132"/>
      <c r="J1" s="132"/>
    </row>
    <row r="2" spans="1:12">
      <c r="A2" s="132" t="str">
        <f>'ANNEXURE B &amp; M APPLICANT'!A2:J2</f>
        <v>PRESENT:Sri K.V.SRINIVASULA REDDY M.A.,M.Ed</v>
      </c>
      <c r="B2" s="132"/>
      <c r="C2" s="132"/>
      <c r="D2" s="132"/>
      <c r="E2" s="132"/>
      <c r="F2" s="132"/>
      <c r="G2" s="132"/>
      <c r="H2" s="132"/>
      <c r="I2" s="132"/>
      <c r="J2" s="132"/>
    </row>
    <row r="3" spans="1:12">
      <c r="A3" s="134" t="s">
        <v>173</v>
      </c>
      <c r="B3" s="134"/>
      <c r="C3" s="68" t="str">
        <f>DATA!D31</f>
        <v>7109/A6/2014</v>
      </c>
      <c r="D3" s="67"/>
      <c r="E3" s="67"/>
      <c r="F3" s="67"/>
      <c r="G3" s="67"/>
      <c r="H3" s="69" t="s">
        <v>138</v>
      </c>
      <c r="I3" s="135" t="str">
        <f>'OFFICE NOTE(3)'!E2</f>
        <v>9/3/2021</v>
      </c>
      <c r="J3" s="135"/>
    </row>
    <row r="4" spans="1:12" s="22" customFormat="1" ht="25.5" customHeight="1">
      <c r="A4" s="70"/>
      <c r="B4" s="70"/>
      <c r="C4" s="69" t="s">
        <v>137</v>
      </c>
      <c r="D4" s="131" t="str">
        <f>CONCATENATE("APESS-PASSPORT- Issue of No objection Certificate and Identity in ANNEXURE-B to"," ",DATA!M7," ",DATA!F3,", ",DATA!M2," ",DATA!F4,", ",DATA!F5," ",DATA!F7," ",DATA!F8,"(Mandal)"," ",DATA!F9,"(Dist)-","For obtaining Indian Passport to Visit"," ",DATA!F10,"-","Orders issued.")</f>
        <v>APESS-PASSPORT- Issue of No objection Certificate and Identity in ANNEXURE-B to Sri  CHAYANAM SRINIVAS, F/O CHAYANAM SAMBASIVA RAO, SCHOOL ASSISTANT B.S Z.P.HIGH SCHOOL GANAPAVARAM NADENDLA(Mandal) GUNTUR(Dist)-For obtaining Indian Passport to Visit SINGAPORE-Orders issued.</v>
      </c>
      <c r="E4" s="131"/>
      <c r="F4" s="131"/>
      <c r="G4" s="131"/>
      <c r="H4" s="131"/>
      <c r="I4" s="131"/>
      <c r="J4" s="131"/>
    </row>
    <row r="5" spans="1:12" s="22" customFormat="1">
      <c r="A5" s="70"/>
      <c r="B5" s="70"/>
      <c r="C5" s="71"/>
      <c r="D5" s="131"/>
      <c r="E5" s="131"/>
      <c r="F5" s="131"/>
      <c r="G5" s="131"/>
      <c r="H5" s="131"/>
      <c r="I5" s="131"/>
      <c r="J5" s="131"/>
    </row>
    <row r="6" spans="1:12" s="22" customFormat="1">
      <c r="A6" s="70"/>
      <c r="B6" s="70"/>
      <c r="C6" s="71"/>
      <c r="D6" s="131"/>
      <c r="E6" s="131"/>
      <c r="F6" s="131"/>
      <c r="G6" s="131"/>
      <c r="H6" s="131"/>
      <c r="I6" s="131"/>
      <c r="J6" s="131"/>
    </row>
    <row r="7" spans="1:12" s="22" customFormat="1" ht="54" customHeight="1">
      <c r="A7" s="70"/>
      <c r="B7" s="70"/>
      <c r="C7" s="71"/>
      <c r="D7" s="131"/>
      <c r="E7" s="131"/>
      <c r="F7" s="131"/>
      <c r="G7" s="131"/>
      <c r="H7" s="131"/>
      <c r="I7" s="131"/>
      <c r="J7" s="131"/>
      <c r="L7" s="21"/>
    </row>
    <row r="8" spans="1:12" s="22" customFormat="1" ht="9.75" customHeight="1">
      <c r="A8" s="70"/>
      <c r="B8" s="70"/>
      <c r="C8" s="71"/>
      <c r="D8" s="72"/>
      <c r="E8" s="72"/>
      <c r="F8" s="72"/>
      <c r="G8" s="72"/>
      <c r="H8" s="72"/>
      <c r="I8" s="72"/>
      <c r="J8" s="72"/>
      <c r="L8" s="21"/>
    </row>
    <row r="9" spans="1:12" s="22" customFormat="1" ht="15.75" customHeight="1">
      <c r="A9" s="70"/>
      <c r="B9" s="70"/>
      <c r="C9" s="71" t="s">
        <v>136</v>
      </c>
      <c r="D9" s="129" t="s">
        <v>171</v>
      </c>
      <c r="E9" s="129"/>
      <c r="F9" s="129"/>
      <c r="G9" s="129"/>
      <c r="H9" s="129"/>
      <c r="I9" s="129"/>
      <c r="J9" s="129"/>
    </row>
    <row r="10" spans="1:12">
      <c r="A10" s="67"/>
      <c r="B10" s="67"/>
      <c r="C10" s="69"/>
      <c r="D10" s="129"/>
      <c r="E10" s="129"/>
      <c r="F10" s="129"/>
      <c r="G10" s="129"/>
      <c r="H10" s="129"/>
      <c r="I10" s="129"/>
      <c r="J10" s="129"/>
    </row>
    <row r="11" spans="1:12">
      <c r="A11" s="67"/>
      <c r="B11" s="67"/>
      <c r="C11" s="67"/>
      <c r="D11" s="84"/>
      <c r="E11" s="84"/>
      <c r="F11" s="84"/>
      <c r="G11" s="84"/>
      <c r="H11" s="84"/>
      <c r="I11" s="84"/>
      <c r="J11" s="84"/>
    </row>
    <row r="12" spans="1:12" ht="15.75" hidden="1" customHeight="1">
      <c r="A12" s="67"/>
      <c r="B12" s="67"/>
      <c r="C12" s="67"/>
      <c r="D12" s="84"/>
      <c r="E12" s="84"/>
      <c r="F12" s="84"/>
      <c r="G12" s="84"/>
      <c r="H12" s="84"/>
      <c r="I12" s="84"/>
      <c r="J12" s="84"/>
    </row>
    <row r="13" spans="1:12" ht="15.75" customHeight="1">
      <c r="B13" s="129" t="str">
        <f>CONCATENATE(N129," "," ",N135," ",N136," ",N137," ",N138," ",N139," ",N142," ",N143," ",N144," ",N145," ",N146," ",N147," ",N148," ",N149," ",N151,"/",N152,"/",N153," ",N154)</f>
        <v xml:space="preserve">       In terms of the Proceedings cited above and as per the powers deligated to the district education officers with regard to issue of NO OBJECTION CERTIFICATE  for obtaining Indian Passport to teachers working in GOVT/PR institutions, NO OBJECTION CERTIFICATE  is here by issued in favaour of   CHAYANAM SRINIVAS F/O CHAYANAM SAMBASIVA RAO SCHOOL ASSISTANT B.S Z.P.HIGH SCHOOL GANAPAVARAM NADENDLA (Mandal) GUNTUR for obtaining Indian Passport to visit  SINGAPORE during the period  From   8/3/2014 ,To   9/4/2015 subject to the condition the he/she should apply eligible leave and get it sanctioned from competent authority and obtain prior permission from the Head of the department before leaving the head Quarters and report to duty 1/1/1900 immediately after completion of the return journey within the specified period, falling which action will be initiated against him.her as per APCS(CC&amp;A) Rules 1991 based on record.</v>
      </c>
      <c r="C13" s="129"/>
      <c r="D13" s="129"/>
      <c r="E13" s="129"/>
      <c r="F13" s="129"/>
      <c r="G13" s="129"/>
      <c r="H13" s="129"/>
      <c r="I13" s="129"/>
      <c r="J13" s="129"/>
    </row>
    <row r="14" spans="1:12">
      <c r="B14" s="129"/>
      <c r="C14" s="129"/>
      <c r="D14" s="129"/>
      <c r="E14" s="129"/>
      <c r="F14" s="129"/>
      <c r="G14" s="129"/>
      <c r="H14" s="129"/>
      <c r="I14" s="129"/>
      <c r="J14" s="129"/>
    </row>
    <row r="15" spans="1:12">
      <c r="B15" s="129"/>
      <c r="C15" s="129"/>
      <c r="D15" s="129"/>
      <c r="E15" s="129"/>
      <c r="F15" s="129"/>
      <c r="G15" s="129"/>
      <c r="H15" s="129"/>
      <c r="I15" s="129"/>
      <c r="J15" s="129"/>
    </row>
    <row r="16" spans="1:12">
      <c r="B16" s="129"/>
      <c r="C16" s="129"/>
      <c r="D16" s="129"/>
      <c r="E16" s="129"/>
      <c r="F16" s="129"/>
      <c r="G16" s="129"/>
      <c r="H16" s="129"/>
      <c r="I16" s="129"/>
      <c r="J16" s="129"/>
    </row>
    <row r="17" spans="1:10">
      <c r="B17" s="129"/>
      <c r="C17" s="129"/>
      <c r="D17" s="129"/>
      <c r="E17" s="129"/>
      <c r="F17" s="129"/>
      <c r="G17" s="129"/>
      <c r="H17" s="129"/>
      <c r="I17" s="129"/>
      <c r="J17" s="129"/>
    </row>
    <row r="18" spans="1:10">
      <c r="B18" s="129"/>
      <c r="C18" s="129"/>
      <c r="D18" s="129"/>
      <c r="E18" s="129"/>
      <c r="F18" s="129"/>
      <c r="G18" s="129"/>
      <c r="H18" s="129"/>
      <c r="I18" s="129"/>
      <c r="J18" s="129"/>
    </row>
    <row r="19" spans="1:10" ht="21.75" customHeight="1">
      <c r="B19" s="129"/>
      <c r="C19" s="129"/>
      <c r="D19" s="129"/>
      <c r="E19" s="129"/>
      <c r="F19" s="129"/>
      <c r="G19" s="129"/>
      <c r="H19" s="129"/>
      <c r="I19" s="129"/>
      <c r="J19" s="129"/>
    </row>
    <row r="20" spans="1:10" ht="3.75" customHeight="1">
      <c r="B20" s="129"/>
      <c r="C20" s="129"/>
      <c r="D20" s="129"/>
      <c r="E20" s="129"/>
      <c r="F20" s="129"/>
      <c r="G20" s="129"/>
      <c r="H20" s="129"/>
      <c r="I20" s="129"/>
      <c r="J20" s="129"/>
    </row>
    <row r="21" spans="1:10">
      <c r="B21" s="129"/>
      <c r="C21" s="129"/>
      <c r="D21" s="129"/>
      <c r="E21" s="129"/>
      <c r="F21" s="129"/>
      <c r="G21" s="129"/>
      <c r="H21" s="129"/>
      <c r="I21" s="129"/>
      <c r="J21" s="129"/>
    </row>
    <row r="22" spans="1:10" ht="28.5" customHeight="1">
      <c r="B22" s="129"/>
      <c r="C22" s="129"/>
      <c r="D22" s="129"/>
      <c r="E22" s="129"/>
      <c r="F22" s="129"/>
      <c r="G22" s="129"/>
      <c r="H22" s="129"/>
      <c r="I22" s="129"/>
      <c r="J22" s="129"/>
    </row>
    <row r="23" spans="1:10" ht="12.75" customHeight="1">
      <c r="B23" s="129"/>
      <c r="C23" s="129"/>
      <c r="D23" s="129"/>
      <c r="E23" s="129"/>
      <c r="F23" s="129"/>
      <c r="G23" s="129"/>
      <c r="H23" s="129"/>
      <c r="I23" s="129"/>
      <c r="J23" s="129"/>
    </row>
    <row r="24" spans="1:10" ht="10.5" customHeight="1">
      <c r="B24" s="129"/>
      <c r="C24" s="129"/>
      <c r="D24" s="129"/>
      <c r="E24" s="129"/>
      <c r="F24" s="129"/>
      <c r="G24" s="129"/>
      <c r="H24" s="129"/>
      <c r="I24" s="129"/>
      <c r="J24" s="129"/>
    </row>
    <row r="25" spans="1:10" ht="48" customHeight="1">
      <c r="B25" s="129"/>
      <c r="C25" s="129"/>
      <c r="D25" s="129"/>
      <c r="E25" s="129"/>
      <c r="F25" s="129"/>
      <c r="G25" s="129"/>
      <c r="H25" s="129"/>
      <c r="I25" s="129"/>
      <c r="J25" s="129"/>
    </row>
    <row r="26" spans="1:10" ht="17.25" customHeight="1">
      <c r="A26" s="133" t="s">
        <v>182</v>
      </c>
      <c r="B26" s="133"/>
      <c r="C26" s="133"/>
      <c r="D26" s="133"/>
      <c r="E26" s="133"/>
      <c r="F26" s="133"/>
      <c r="G26" s="133"/>
      <c r="H26" s="133"/>
      <c r="I26" s="133"/>
      <c r="J26" s="133"/>
    </row>
    <row r="27" spans="1:10">
      <c r="A27" s="133" t="s">
        <v>80</v>
      </c>
      <c r="B27" s="133"/>
      <c r="C27" s="133"/>
      <c r="D27" s="133"/>
      <c r="E27" s="133"/>
      <c r="F27" s="133"/>
      <c r="G27" s="133"/>
      <c r="H27" s="133"/>
      <c r="I27" s="133"/>
      <c r="J27" s="133"/>
    </row>
    <row r="28" spans="1:10" ht="11.25" customHeight="1">
      <c r="B28" s="15"/>
      <c r="C28" s="15"/>
      <c r="D28" s="15"/>
      <c r="E28" s="15"/>
      <c r="F28" s="15"/>
      <c r="G28" s="15"/>
      <c r="H28" s="15"/>
      <c r="I28" s="15"/>
      <c r="J28" s="15"/>
    </row>
    <row r="29" spans="1:10" ht="17.25" customHeight="1">
      <c r="B29" s="127" t="str">
        <f>CONCATENATE(N166," ",R165," ",R166," ",R167," ",R168," ",N167," ",R170," ",N169," ",N170,"/",N171,"/",N172," ",N173," ",N174," ",N175," ",N176," ",N177," ",N178," ",N179," ",N180," ","is"," ",N181,".")</f>
        <v>Certified that Sri  CHAYANAM SRINIVAS F/O CHAYANAM SAMBASIVA RAO is permanent employee of Z.P.HIGH SCHOOL GANAPAVARAM joining from 9/3/2003 and is at present holding the post of SCHOOL ASSISTANT B.S    and his/her IDENTITY is here by certified.This department has NO OBJECTION to him/her acquiring Indian Passport. The undersigned is duly authorized to sign this identity certificate. I have read the provision of section 6(2) of the Passport Act, 1967 and certify that these are not attracted in case of this applicant. I recommend issue of an Indian Passport to him/her. It is certified that this organiztion is a State Government Body. The ID No. of  Sri  CHAYANAM SRINIVAS is 0645239.</v>
      </c>
      <c r="C29" s="127"/>
      <c r="D29" s="127"/>
      <c r="E29" s="127"/>
      <c r="F29" s="127"/>
      <c r="G29" s="127"/>
      <c r="H29" s="127"/>
      <c r="I29" s="127"/>
      <c r="J29" s="127"/>
    </row>
    <row r="30" spans="1:10" ht="17.25" customHeight="1">
      <c r="B30" s="127"/>
      <c r="C30" s="127"/>
      <c r="D30" s="127"/>
      <c r="E30" s="127"/>
      <c r="F30" s="127"/>
      <c r="G30" s="127"/>
      <c r="H30" s="127"/>
      <c r="I30" s="127"/>
      <c r="J30" s="127"/>
    </row>
    <row r="31" spans="1:10" ht="17.25" customHeight="1">
      <c r="B31" s="127"/>
      <c r="C31" s="127"/>
      <c r="D31" s="127"/>
      <c r="E31" s="127"/>
      <c r="F31" s="127"/>
      <c r="G31" s="127"/>
      <c r="H31" s="127"/>
      <c r="I31" s="127"/>
      <c r="J31" s="127"/>
    </row>
    <row r="32" spans="1:10" ht="17.25" customHeight="1">
      <c r="B32" s="127"/>
      <c r="C32" s="127"/>
      <c r="D32" s="127"/>
      <c r="E32" s="127"/>
      <c r="F32" s="127"/>
      <c r="G32" s="127"/>
      <c r="H32" s="127"/>
      <c r="I32" s="127"/>
      <c r="J32" s="127"/>
    </row>
    <row r="33" spans="2:10" ht="17.25" customHeight="1">
      <c r="B33" s="127"/>
      <c r="C33" s="127"/>
      <c r="D33" s="127"/>
      <c r="E33" s="127"/>
      <c r="F33" s="127"/>
      <c r="G33" s="127"/>
      <c r="H33" s="127"/>
      <c r="I33" s="127"/>
      <c r="J33" s="127"/>
    </row>
    <row r="34" spans="2:10" ht="17.25" customHeight="1">
      <c r="B34" s="127"/>
      <c r="C34" s="127"/>
      <c r="D34" s="127"/>
      <c r="E34" s="127"/>
      <c r="F34" s="127"/>
      <c r="G34" s="127"/>
      <c r="H34" s="127"/>
      <c r="I34" s="127"/>
      <c r="J34" s="127"/>
    </row>
    <row r="35" spans="2:10" ht="17.25" customHeight="1">
      <c r="B35" s="127"/>
      <c r="C35" s="127"/>
      <c r="D35" s="127"/>
      <c r="E35" s="127"/>
      <c r="F35" s="127"/>
      <c r="G35" s="127"/>
      <c r="H35" s="127"/>
      <c r="I35" s="127"/>
      <c r="J35" s="127"/>
    </row>
    <row r="36" spans="2:10" ht="17.25" customHeight="1">
      <c r="B36" s="127"/>
      <c r="C36" s="127"/>
      <c r="D36" s="127"/>
      <c r="E36" s="127"/>
      <c r="F36" s="127"/>
      <c r="G36" s="127"/>
      <c r="H36" s="127"/>
      <c r="I36" s="127"/>
      <c r="J36" s="127"/>
    </row>
    <row r="37" spans="2:10" ht="17.25" customHeight="1">
      <c r="B37" s="127"/>
      <c r="C37" s="127"/>
      <c r="D37" s="127"/>
      <c r="E37" s="127"/>
      <c r="F37" s="127"/>
      <c r="G37" s="127"/>
      <c r="H37" s="127"/>
      <c r="I37" s="127"/>
      <c r="J37" s="127"/>
    </row>
    <row r="38" spans="2:10" ht="16.5" customHeight="1">
      <c r="B38" s="127"/>
      <c r="C38" s="127"/>
      <c r="D38" s="127"/>
      <c r="E38" s="127"/>
      <c r="F38" s="127"/>
      <c r="G38" s="127"/>
      <c r="H38" s="127"/>
      <c r="I38" s="127"/>
      <c r="J38" s="127"/>
    </row>
    <row r="39" spans="2:10" ht="24" customHeight="1">
      <c r="B39" s="127"/>
      <c r="C39" s="127"/>
      <c r="D39" s="127"/>
      <c r="E39" s="127"/>
      <c r="F39" s="127"/>
      <c r="G39" s="127"/>
      <c r="H39" s="127"/>
      <c r="I39" s="127"/>
      <c r="J39" s="127"/>
    </row>
    <row r="42" spans="2:10" ht="36" customHeight="1">
      <c r="H42" s="82" t="str">
        <f>'ANNEXURE M'!G16</f>
        <v>DISTRICT EDUCATIONAL OFFICER</v>
      </c>
    </row>
    <row r="43" spans="2:10" ht="37.5" customHeight="1">
      <c r="H43" s="87" t="str">
        <f>'ANNEXURE M'!G17</f>
        <v>GUNTUR</v>
      </c>
    </row>
    <row r="44" spans="2:10">
      <c r="B44" s="67" t="s">
        <v>41</v>
      </c>
      <c r="C44" s="67"/>
      <c r="D44" s="67"/>
      <c r="E44" s="67"/>
      <c r="F44" s="67"/>
    </row>
    <row r="45" spans="2:10" ht="61.5" customHeight="1">
      <c r="B45" s="130" t="str">
        <f>CONCATENATE(DATA!M7," ",DATA!F3," ",DATA!M2," ",DATA!F4," ",DATA!F5," ",DATA!F7," ",DATA!F8,"(mandal)",DATA!F9)</f>
        <v>Sri  CHAYANAM SRINIVAS F/O CHAYANAM SAMBASIVA RAO SCHOOL ASSISTANT B.S Z.P.HIGH SCHOOL GANAPAVARAM NADENDLA(mandal)GUNTUR</v>
      </c>
      <c r="C45" s="130"/>
      <c r="D45" s="130"/>
      <c r="E45" s="130"/>
      <c r="F45" s="130"/>
      <c r="G45" s="30"/>
      <c r="H45" s="30"/>
      <c r="I45" s="30"/>
      <c r="J45" s="30"/>
    </row>
    <row r="129" spans="14:14">
      <c r="N129" s="21" t="s">
        <v>172</v>
      </c>
    </row>
    <row r="130" spans="14:14">
      <c r="N130" s="21" t="str">
        <f>DATA!F17</f>
        <v>DISTRICT EDUCATIONAL OFFICER</v>
      </c>
    </row>
    <row r="131" spans="14:14">
      <c r="N131" s="21" t="str">
        <f>DATA!F18</f>
        <v>GUNTUR</v>
      </c>
    </row>
    <row r="132" spans="14:14">
      <c r="N132" s="21" t="s">
        <v>7</v>
      </c>
    </row>
    <row r="133" spans="14:14">
      <c r="N133" s="21" t="s">
        <v>139</v>
      </c>
    </row>
    <row r="134" spans="14:14">
      <c r="N134" s="21" t="str">
        <f>DATA!M7</f>
        <v>Sri</v>
      </c>
    </row>
    <row r="135" spans="14:14">
      <c r="N135" s="21" t="str">
        <f>DATA!F3</f>
        <v xml:space="preserve"> CHAYANAM SRINIVAS</v>
      </c>
    </row>
    <row r="136" spans="14:14">
      <c r="N136" s="21" t="str">
        <f>DATA!M2</f>
        <v>F/O</v>
      </c>
    </row>
    <row r="137" spans="14:14">
      <c r="N137" s="21" t="str">
        <f>DATA!F4</f>
        <v>CHAYANAM SAMBASIVA RAO</v>
      </c>
    </row>
    <row r="138" spans="14:14">
      <c r="N138" s="21" t="str">
        <f>DATA!F5</f>
        <v>SCHOOL ASSISTANT B.S</v>
      </c>
    </row>
    <row r="139" spans="14:14">
      <c r="N139" s="21" t="str">
        <f>DATA!F7</f>
        <v>Z.P.HIGH SCHOOL GANAPAVARAM</v>
      </c>
    </row>
    <row r="142" spans="14:14">
      <c r="N142" s="21" t="str">
        <f>DATA!F8</f>
        <v>NADENDLA</v>
      </c>
    </row>
    <row r="143" spans="14:14">
      <c r="N143" s="21" t="s">
        <v>140</v>
      </c>
    </row>
    <row r="144" spans="14:14">
      <c r="N144" s="21" t="str">
        <f>DATA!F9</f>
        <v>GUNTUR</v>
      </c>
    </row>
    <row r="145" spans="14:14">
      <c r="N145" s="21" t="s">
        <v>141</v>
      </c>
    </row>
    <row r="146" spans="14:14">
      <c r="N146" s="21" t="str">
        <f>DATA!D10</f>
        <v>SINGAPORE</v>
      </c>
    </row>
    <row r="147" spans="14:14">
      <c r="N147" s="21" t="s">
        <v>142</v>
      </c>
    </row>
    <row r="148" spans="14:14">
      <c r="N148" s="21" t="str">
        <f>'OFFICE NOTE(3)'!D9</f>
        <v>From   8/3/2014 ,To   9/4/2015</v>
      </c>
    </row>
    <row r="149" spans="14:14">
      <c r="N149" s="21" t="s">
        <v>214</v>
      </c>
    </row>
    <row r="150" spans="14:14">
      <c r="N150" s="27">
        <f>DATA!D12+1</f>
        <v>1</v>
      </c>
    </row>
    <row r="151" spans="14:14">
      <c r="N151" s="21">
        <f>DAY(N150)</f>
        <v>1</v>
      </c>
    </row>
    <row r="152" spans="14:14">
      <c r="N152" s="21">
        <f>MONTH(N150)</f>
        <v>1</v>
      </c>
    </row>
    <row r="153" spans="14:14">
      <c r="N153" s="21">
        <f>YEAR(N150)</f>
        <v>1900</v>
      </c>
    </row>
    <row r="154" spans="14:14">
      <c r="N154" s="21" t="s">
        <v>143</v>
      </c>
    </row>
    <row r="165" spans="14:18">
      <c r="R165" s="21" t="str">
        <f t="shared" ref="R165:R170" si="0">N134</f>
        <v>Sri</v>
      </c>
    </row>
    <row r="166" spans="14:18">
      <c r="N166" s="21" t="s">
        <v>144</v>
      </c>
      <c r="R166" s="21" t="str">
        <f t="shared" si="0"/>
        <v xml:space="preserve"> CHAYANAM SRINIVAS</v>
      </c>
    </row>
    <row r="167" spans="14:18">
      <c r="N167" s="21" t="s">
        <v>145</v>
      </c>
      <c r="R167" s="21" t="str">
        <f t="shared" si="0"/>
        <v>F/O</v>
      </c>
    </row>
    <row r="168" spans="14:18">
      <c r="N168" s="21" t="str">
        <f>N139</f>
        <v>Z.P.HIGH SCHOOL GANAPAVARAM</v>
      </c>
      <c r="R168" s="21" t="str">
        <f t="shared" si="0"/>
        <v>CHAYANAM SAMBASIVA RAO</v>
      </c>
    </row>
    <row r="169" spans="14:18">
      <c r="N169" s="21" t="s">
        <v>146</v>
      </c>
      <c r="R169" s="21" t="str">
        <f t="shared" si="0"/>
        <v>SCHOOL ASSISTANT B.S</v>
      </c>
    </row>
    <row r="170" spans="14:18">
      <c r="N170" s="21">
        <f>DAY(DATA!L40)</f>
        <v>9</v>
      </c>
      <c r="R170" s="21" t="str">
        <f t="shared" si="0"/>
        <v>Z.P.HIGH SCHOOL GANAPAVARAM</v>
      </c>
    </row>
    <row r="171" spans="14:18">
      <c r="N171" s="21">
        <f>MONTH(DATA!L40)</f>
        <v>3</v>
      </c>
      <c r="R171" s="21" t="str">
        <f t="shared" ref="R171" si="1">N142</f>
        <v>NADENDLA</v>
      </c>
    </row>
    <row r="172" spans="14:18">
      <c r="N172" s="21">
        <f>YEAR(DATA!L40)</f>
        <v>2003</v>
      </c>
      <c r="R172" s="21" t="str">
        <f>N143</f>
        <v>(Mandal)</v>
      </c>
    </row>
    <row r="173" spans="14:18">
      <c r="N173" s="21" t="s">
        <v>147</v>
      </c>
      <c r="R173" s="21" t="str">
        <f>N144</f>
        <v>GUNTUR</v>
      </c>
    </row>
    <row r="174" spans="14:18">
      <c r="N174" s="21" t="str">
        <f>N138</f>
        <v>SCHOOL ASSISTANT B.S</v>
      </c>
    </row>
    <row r="178" spans="14:14">
      <c r="N178" s="21" t="s">
        <v>213</v>
      </c>
    </row>
    <row r="179" spans="14:14">
      <c r="N179" s="21" t="str">
        <f>R165</f>
        <v>Sri</v>
      </c>
    </row>
    <row r="180" spans="14:14">
      <c r="N180" s="21" t="str">
        <f>N135</f>
        <v xml:space="preserve"> CHAYANAM SRINIVAS</v>
      </c>
    </row>
    <row r="181" spans="14:14">
      <c r="N181" s="28" t="str">
        <f>DATA!D22</f>
        <v>0645239</v>
      </c>
    </row>
  </sheetData>
  <mergeCells count="11">
    <mergeCell ref="B45:F45"/>
    <mergeCell ref="D4:J7"/>
    <mergeCell ref="A1:J1"/>
    <mergeCell ref="A2:J2"/>
    <mergeCell ref="B29:J39"/>
    <mergeCell ref="B13:J25"/>
    <mergeCell ref="A27:J27"/>
    <mergeCell ref="A3:B3"/>
    <mergeCell ref="A26:J26"/>
    <mergeCell ref="I3:J3"/>
    <mergeCell ref="D9:J10"/>
  </mergeCells>
  <pageMargins left="0.70866141732283505" right="0.70866141732283505" top="0.57999999999999996" bottom="0.59055118110236204" header="0.31496062992126" footer="0.31496062992126"/>
  <pageSetup paperSize="5" orientation="portrait" verticalDpi="300" r:id="rId1"/>
  <drawing r:id="rId2"/>
</worksheet>
</file>

<file path=xl/worksheets/sheet5.xml><?xml version="1.0" encoding="utf-8"?>
<worksheet xmlns="http://schemas.openxmlformats.org/spreadsheetml/2006/main" xmlns:r="http://schemas.openxmlformats.org/officeDocument/2006/relationships">
  <sheetPr>
    <pageSetUpPr fitToPage="1"/>
  </sheetPr>
  <dimension ref="A1:Q159"/>
  <sheetViews>
    <sheetView workbookViewId="0">
      <selection activeCell="B13" sqref="B13:J25"/>
    </sheetView>
  </sheetViews>
  <sheetFormatPr defaultRowHeight="15.75"/>
  <cols>
    <col min="1" max="1" width="5" style="21" customWidth="1"/>
    <col min="2" max="2" width="5.85546875" style="21" customWidth="1"/>
    <col min="3" max="3" width="6.5703125" style="21" customWidth="1"/>
    <col min="4" max="8" width="9.140625" style="21"/>
    <col min="9" max="9" width="13.85546875" style="21" bestFit="1" customWidth="1"/>
    <col min="10" max="12" width="9.140625" style="21"/>
    <col min="13" max="13" width="14" style="21" customWidth="1"/>
    <col min="14" max="23" width="9.140625" style="21" customWidth="1"/>
    <col min="24" max="16384" width="9.140625" style="21"/>
  </cols>
  <sheetData>
    <row r="1" spans="1:12" s="22" customFormat="1" ht="29.25" customHeight="1">
      <c r="A1" s="136" t="str">
        <f>'ANNEXURE B &amp; M APPLICANT'!A1:J1</f>
        <v>PROCEEDINGS OF  DISTRICT EDUCATIONAL OFFICER GUNTUR</v>
      </c>
      <c r="B1" s="136"/>
      <c r="C1" s="136"/>
      <c r="D1" s="136"/>
      <c r="E1" s="136"/>
      <c r="F1" s="136"/>
      <c r="G1" s="136"/>
      <c r="H1" s="136"/>
      <c r="I1" s="136"/>
      <c r="J1" s="136"/>
    </row>
    <row r="2" spans="1:12" s="22" customFormat="1" ht="20.25" customHeight="1">
      <c r="A2" s="136" t="str">
        <f>'ANNEXURE B &amp; M APPLICANT'!A2:J2</f>
        <v>PRESENT:Sri K.V.SRINIVASULA REDDY M.A.,M.Ed</v>
      </c>
      <c r="B2" s="136"/>
      <c r="C2" s="136"/>
      <c r="D2" s="136"/>
      <c r="E2" s="136"/>
      <c r="F2" s="136"/>
      <c r="G2" s="136"/>
      <c r="H2" s="136"/>
      <c r="I2" s="136"/>
      <c r="J2" s="136"/>
    </row>
    <row r="3" spans="1:12">
      <c r="A3" s="134" t="s">
        <v>173</v>
      </c>
      <c r="B3" s="134"/>
      <c r="C3" s="68" t="str">
        <f>DATA!D31</f>
        <v>7109/A6/2014</v>
      </c>
      <c r="D3" s="67"/>
      <c r="E3" s="67"/>
      <c r="F3" s="67"/>
      <c r="G3" s="67"/>
      <c r="H3" s="69" t="s">
        <v>138</v>
      </c>
      <c r="I3" s="135" t="str">
        <f>'PROCEEDINGS ANNEXURE B'!I3:J3</f>
        <v>9/3/2021</v>
      </c>
      <c r="J3" s="135"/>
    </row>
    <row r="4" spans="1:12" s="22" customFormat="1">
      <c r="A4" s="70"/>
      <c r="B4" s="70"/>
      <c r="C4" s="69" t="s">
        <v>137</v>
      </c>
      <c r="D4" s="131" t="str">
        <f>CONCATENATE("APESS-PASSPORT- Issue of No Objection Certificate in ANNEXURE-M to"," ",DATA!M7," ",DATA!F3,", ",DATA!M2," ",DATA!F4,", ",DATA!F5," ",DATA!F7," ",DATA!F8,"(Mandal)"," ",DATA!F9,"(Dist)-","For obtaining Indian Passport to Visit"," ",DATA!F10,"-","Orders issued.")</f>
        <v>APESS-PASSPORT- Issue of No Objection Certificate in ANNEXURE-M to Sri  CHAYANAM SRINIVAS, F/O CHAYANAM SAMBASIVA RAO, SCHOOL ASSISTANT B.S Z.P.HIGH SCHOOL GANAPAVARAM NADENDLA(Mandal) GUNTUR(Dist)-For obtaining Indian Passport to Visit SINGAPORE-Orders issued.</v>
      </c>
      <c r="E4" s="131"/>
      <c r="F4" s="131"/>
      <c r="G4" s="131"/>
      <c r="H4" s="131"/>
      <c r="I4" s="131"/>
      <c r="J4" s="131"/>
    </row>
    <row r="5" spans="1:12" s="22" customFormat="1">
      <c r="A5" s="70"/>
      <c r="B5" s="70"/>
      <c r="C5" s="71"/>
      <c r="D5" s="131"/>
      <c r="E5" s="131"/>
      <c r="F5" s="131"/>
      <c r="G5" s="131"/>
      <c r="H5" s="131"/>
      <c r="I5" s="131"/>
      <c r="J5" s="131"/>
    </row>
    <row r="6" spans="1:12" s="22" customFormat="1">
      <c r="A6" s="70"/>
      <c r="B6" s="70"/>
      <c r="C6" s="71"/>
      <c r="D6" s="131"/>
      <c r="E6" s="131"/>
      <c r="F6" s="131"/>
      <c r="G6" s="131"/>
      <c r="H6" s="131"/>
      <c r="I6" s="131"/>
      <c r="J6" s="131"/>
    </row>
    <row r="7" spans="1:12" s="22" customFormat="1" ht="57" customHeight="1">
      <c r="A7" s="70"/>
      <c r="B7" s="70"/>
      <c r="C7" s="71"/>
      <c r="D7" s="131"/>
      <c r="E7" s="131"/>
      <c r="F7" s="131"/>
      <c r="G7" s="131"/>
      <c r="H7" s="131"/>
      <c r="I7" s="131"/>
      <c r="J7" s="131"/>
      <c r="L7" s="21"/>
    </row>
    <row r="8" spans="1:12" s="22" customFormat="1" ht="9.75" customHeight="1">
      <c r="A8" s="70"/>
      <c r="B8" s="70"/>
      <c r="C8" s="71"/>
      <c r="D8" s="72"/>
      <c r="E8" s="72"/>
      <c r="F8" s="72"/>
      <c r="G8" s="72"/>
      <c r="H8" s="72"/>
      <c r="I8" s="72"/>
      <c r="J8" s="72"/>
      <c r="L8" s="21"/>
    </row>
    <row r="9" spans="1:12" s="22" customFormat="1" ht="20.25" customHeight="1">
      <c r="A9" s="70"/>
      <c r="B9" s="70"/>
      <c r="C9" s="71" t="s">
        <v>136</v>
      </c>
      <c r="D9" s="129" t="s">
        <v>171</v>
      </c>
      <c r="E9" s="129"/>
      <c r="F9" s="129"/>
      <c r="G9" s="129"/>
      <c r="H9" s="129"/>
      <c r="I9" s="129"/>
      <c r="J9" s="129"/>
    </row>
    <row r="10" spans="1:12">
      <c r="A10" s="67"/>
      <c r="B10" s="67"/>
      <c r="C10" s="69"/>
      <c r="D10" s="129"/>
      <c r="E10" s="129"/>
      <c r="F10" s="129"/>
      <c r="G10" s="129"/>
      <c r="H10" s="129"/>
      <c r="I10" s="129"/>
      <c r="J10" s="129"/>
    </row>
    <row r="11" spans="1:12">
      <c r="A11" s="67"/>
      <c r="B11" s="67"/>
      <c r="C11" s="67"/>
      <c r="D11" s="129"/>
      <c r="E11" s="129"/>
      <c r="F11" s="129"/>
      <c r="G11" s="129"/>
      <c r="H11" s="129"/>
      <c r="I11" s="129"/>
      <c r="J11" s="129"/>
    </row>
    <row r="12" spans="1:12" ht="15.75" hidden="1" customHeight="1">
      <c r="A12" s="67"/>
      <c r="B12" s="67"/>
      <c r="C12" s="67"/>
      <c r="D12" s="129"/>
      <c r="E12" s="129"/>
      <c r="F12" s="129"/>
      <c r="G12" s="129"/>
      <c r="H12" s="129"/>
      <c r="I12" s="129"/>
      <c r="J12" s="129"/>
    </row>
    <row r="13" spans="1:12" ht="15.75" customHeight="1">
      <c r="A13" s="67"/>
      <c r="B13" s="129" t="str">
        <f>CONCATENATE(M107," "," ",M115," ",M116," ",M117," ",M120," ",M121," ",M122," ",M123," ",M124," ",M125," ",M126," ",M127," ",M129,"/",M130,"/",M131," ",M132)</f>
        <v xml:space="preserve">       In terms of the Proceedings cited above and as per the powers deligated to the district education officers with regard to issue of NO OBJECTION CERTIFICATE  for obtaining Indian Passport to teachers working in GOVT/PR institutions, NO OBJECTION CERTIFICATE  is here by issued in favaour of  CHAYANAM SAMBASIVA RAO SCHOOL ASSISTANT B.S Z.P.HIGH SCHOOL GANAPAVARAM NADENDLA (Mandal) GUNTUR for obtaining Indian Passport to visit  SINGAPORE during the period  From   8/3/2014 ,To   9/4/2015 subject to the condition the he/she should apply eligible leave and get it sanctioned from competent authority and obtain prior permission from the Head of the department before leaving the head Quarters and report to duty 1/1/1900 immediately after completion of the return journey within the specified period, falling which action will be initiated against him.her as per APCS(CC&amp;A) Rules 1991 based on record.</v>
      </c>
      <c r="C13" s="129"/>
      <c r="D13" s="129"/>
      <c r="E13" s="129"/>
      <c r="F13" s="129"/>
      <c r="G13" s="129"/>
      <c r="H13" s="129"/>
      <c r="I13" s="129"/>
      <c r="J13" s="129"/>
    </row>
    <row r="14" spans="1:12">
      <c r="A14" s="67"/>
      <c r="B14" s="129"/>
      <c r="C14" s="129"/>
      <c r="D14" s="129"/>
      <c r="E14" s="129"/>
      <c r="F14" s="129"/>
      <c r="G14" s="129"/>
      <c r="H14" s="129"/>
      <c r="I14" s="129"/>
      <c r="J14" s="129"/>
    </row>
    <row r="15" spans="1:12">
      <c r="A15" s="67"/>
      <c r="B15" s="129"/>
      <c r="C15" s="129"/>
      <c r="D15" s="129"/>
      <c r="E15" s="129"/>
      <c r="F15" s="129"/>
      <c r="G15" s="129"/>
      <c r="H15" s="129"/>
      <c r="I15" s="129"/>
      <c r="J15" s="129"/>
    </row>
    <row r="16" spans="1:12">
      <c r="A16" s="67"/>
      <c r="B16" s="129"/>
      <c r="C16" s="129"/>
      <c r="D16" s="129"/>
      <c r="E16" s="129"/>
      <c r="F16" s="129"/>
      <c r="G16" s="129"/>
      <c r="H16" s="129"/>
      <c r="I16" s="129"/>
      <c r="J16" s="129"/>
    </row>
    <row r="17" spans="1:10">
      <c r="A17" s="67"/>
      <c r="B17" s="129"/>
      <c r="C17" s="129"/>
      <c r="D17" s="129"/>
      <c r="E17" s="129"/>
      <c r="F17" s="129"/>
      <c r="G17" s="129"/>
      <c r="H17" s="129"/>
      <c r="I17" s="129"/>
      <c r="J17" s="129"/>
    </row>
    <row r="18" spans="1:10">
      <c r="A18" s="67"/>
      <c r="B18" s="129"/>
      <c r="C18" s="129"/>
      <c r="D18" s="129"/>
      <c r="E18" s="129"/>
      <c r="F18" s="129"/>
      <c r="G18" s="129"/>
      <c r="H18" s="129"/>
      <c r="I18" s="129"/>
      <c r="J18" s="129"/>
    </row>
    <row r="19" spans="1:10" ht="55.5" customHeight="1">
      <c r="A19" s="67"/>
      <c r="B19" s="129"/>
      <c r="C19" s="129"/>
      <c r="D19" s="129"/>
      <c r="E19" s="129"/>
      <c r="F19" s="129"/>
      <c r="G19" s="129"/>
      <c r="H19" s="129"/>
      <c r="I19" s="129"/>
      <c r="J19" s="129"/>
    </row>
    <row r="20" spans="1:10" ht="3.75" customHeight="1">
      <c r="A20" s="67"/>
      <c r="B20" s="129"/>
      <c r="C20" s="129"/>
      <c r="D20" s="129"/>
      <c r="E20" s="129"/>
      <c r="F20" s="129"/>
      <c r="G20" s="129"/>
      <c r="H20" s="129"/>
      <c r="I20" s="129"/>
      <c r="J20" s="129"/>
    </row>
    <row r="21" spans="1:10">
      <c r="A21" s="67"/>
      <c r="B21" s="129"/>
      <c r="C21" s="129"/>
      <c r="D21" s="129"/>
      <c r="E21" s="129"/>
      <c r="F21" s="129"/>
      <c r="G21" s="129"/>
      <c r="H21" s="129"/>
      <c r="I21" s="129"/>
      <c r="J21" s="129"/>
    </row>
    <row r="22" spans="1:10" ht="28.5" customHeight="1">
      <c r="A22" s="67"/>
      <c r="B22" s="129"/>
      <c r="C22" s="129"/>
      <c r="D22" s="129"/>
      <c r="E22" s="129"/>
      <c r="F22" s="129"/>
      <c r="G22" s="129"/>
      <c r="H22" s="129"/>
      <c r="I22" s="129"/>
      <c r="J22" s="129"/>
    </row>
    <row r="23" spans="1:10" ht="12.75" customHeight="1">
      <c r="A23" s="67"/>
      <c r="B23" s="129"/>
      <c r="C23" s="129"/>
      <c r="D23" s="129"/>
      <c r="E23" s="129"/>
      <c r="F23" s="129"/>
      <c r="G23" s="129"/>
      <c r="H23" s="129"/>
      <c r="I23" s="129"/>
      <c r="J23" s="129"/>
    </row>
    <row r="24" spans="1:10" ht="10.5" customHeight="1">
      <c r="A24" s="67"/>
      <c r="B24" s="129"/>
      <c r="C24" s="129"/>
      <c r="D24" s="129"/>
      <c r="E24" s="129"/>
      <c r="F24" s="129"/>
      <c r="G24" s="129"/>
      <c r="H24" s="129"/>
      <c r="I24" s="129"/>
      <c r="J24" s="129"/>
    </row>
    <row r="25" spans="1:10">
      <c r="A25" s="67"/>
      <c r="B25" s="129"/>
      <c r="C25" s="129"/>
      <c r="D25" s="129"/>
      <c r="E25" s="129"/>
      <c r="F25" s="129"/>
      <c r="G25" s="129"/>
      <c r="H25" s="129"/>
      <c r="I25" s="129"/>
      <c r="J25" s="129"/>
    </row>
    <row r="26" spans="1:10" ht="29.25" customHeight="1">
      <c r="A26" s="133" t="s">
        <v>183</v>
      </c>
      <c r="B26" s="133"/>
      <c r="C26" s="133"/>
      <c r="D26" s="133"/>
      <c r="E26" s="133"/>
      <c r="F26" s="133"/>
      <c r="G26" s="133"/>
      <c r="H26" s="133"/>
      <c r="I26" s="133"/>
      <c r="J26" s="133"/>
    </row>
    <row r="27" spans="1:10" ht="30.75" customHeight="1">
      <c r="A27" s="133" t="s">
        <v>80</v>
      </c>
      <c r="B27" s="133"/>
      <c r="C27" s="133"/>
      <c r="D27" s="133"/>
      <c r="E27" s="133"/>
      <c r="F27" s="133"/>
      <c r="G27" s="133"/>
      <c r="H27" s="133"/>
      <c r="I27" s="133"/>
      <c r="J27" s="133"/>
    </row>
    <row r="28" spans="1:10" ht="11.25" customHeight="1">
      <c r="A28" s="67"/>
      <c r="B28" s="44"/>
      <c r="C28" s="44"/>
      <c r="D28" s="44"/>
      <c r="E28" s="44"/>
      <c r="F28" s="44"/>
      <c r="G28" s="44"/>
      <c r="H28" s="44"/>
      <c r="I28" s="44"/>
      <c r="J28" s="44"/>
    </row>
    <row r="29" spans="1:10" ht="17.25" customHeight="1">
      <c r="A29" s="67"/>
      <c r="B29" s="127" t="str">
        <f>CONCATENATE(M144," ",Q143," ",Q144," ",Q145," ",Q146," ",M145," ",Q148," ",M147," ",M148,"/",M149,"/",M150," ",M151," ",M152," ",M153," ",M154," ",M155," ",M156," ",M157," ",M158," ","is"," ",M159,".")</f>
        <v>Certified that Sri  CHAYANAM SRINIVAS F/O CHAYANAM SAMBASIVA RAO is permanent employee of Z.P.HIGH SCHOOL GANAPAVARAM joining from 9/3/2003 and is at present holding the post of SCHOOL ASSISTANT B.S    and his/her identity is certified.This department has NO OBJECTION  to him/her acquiring Indian Passport. The undersigned is duly authorized to sign this identity certificate. I have read the provision of section 6(2) of the Passport Act, 1967 and certify that these are not attracted in case of this applicant. I recommend issue of an Indian Passport to him/her. It is certified that this organiztion is a State Government body. The ID No. of  Sri  CHAYANAM SRINIVAS is 0645239.</v>
      </c>
      <c r="C29" s="127"/>
      <c r="D29" s="127"/>
      <c r="E29" s="127"/>
      <c r="F29" s="127"/>
      <c r="G29" s="127"/>
      <c r="H29" s="127"/>
      <c r="I29" s="127"/>
      <c r="J29" s="127"/>
    </row>
    <row r="30" spans="1:10" ht="17.25" customHeight="1">
      <c r="A30" s="67"/>
      <c r="B30" s="127"/>
      <c r="C30" s="127"/>
      <c r="D30" s="127"/>
      <c r="E30" s="127"/>
      <c r="F30" s="127"/>
      <c r="G30" s="127"/>
      <c r="H30" s="127"/>
      <c r="I30" s="127"/>
      <c r="J30" s="127"/>
    </row>
    <row r="31" spans="1:10" ht="31.5" customHeight="1">
      <c r="A31" s="67"/>
      <c r="B31" s="127"/>
      <c r="C31" s="127"/>
      <c r="D31" s="127"/>
      <c r="E31" s="127"/>
      <c r="F31" s="127"/>
      <c r="G31" s="127"/>
      <c r="H31" s="127"/>
      <c r="I31" s="127"/>
      <c r="J31" s="127"/>
    </row>
    <row r="32" spans="1:10" ht="39.75" customHeight="1">
      <c r="A32" s="67"/>
      <c r="B32" s="127"/>
      <c r="C32" s="127"/>
      <c r="D32" s="127"/>
      <c r="E32" s="127"/>
      <c r="F32" s="127"/>
      <c r="G32" s="127"/>
      <c r="H32" s="127"/>
      <c r="I32" s="127"/>
      <c r="J32" s="127"/>
    </row>
    <row r="33" spans="1:10" ht="17.25" customHeight="1">
      <c r="A33" s="67"/>
      <c r="B33" s="127"/>
      <c r="C33" s="127"/>
      <c r="D33" s="127"/>
      <c r="E33" s="127"/>
      <c r="F33" s="127"/>
      <c r="G33" s="127"/>
      <c r="H33" s="127"/>
      <c r="I33" s="127"/>
      <c r="J33" s="127"/>
    </row>
    <row r="34" spans="1:10" ht="17.25" customHeight="1">
      <c r="A34" s="67"/>
      <c r="B34" s="127"/>
      <c r="C34" s="127"/>
      <c r="D34" s="127"/>
      <c r="E34" s="127"/>
      <c r="F34" s="127"/>
      <c r="G34" s="127"/>
      <c r="H34" s="127"/>
      <c r="I34" s="127"/>
      <c r="J34" s="127"/>
    </row>
    <row r="35" spans="1:10" ht="17.25" customHeight="1">
      <c r="A35" s="67"/>
      <c r="B35" s="127"/>
      <c r="C35" s="127"/>
      <c r="D35" s="127"/>
      <c r="E35" s="127"/>
      <c r="F35" s="127"/>
      <c r="G35" s="127"/>
      <c r="H35" s="127"/>
      <c r="I35" s="127"/>
      <c r="J35" s="127"/>
    </row>
    <row r="36" spans="1:10" ht="17.25" customHeight="1">
      <c r="A36" s="67"/>
      <c r="B36" s="127"/>
      <c r="C36" s="127"/>
      <c r="D36" s="127"/>
      <c r="E36" s="127"/>
      <c r="F36" s="127"/>
      <c r="G36" s="127"/>
      <c r="H36" s="127"/>
      <c r="I36" s="127"/>
      <c r="J36" s="127"/>
    </row>
    <row r="37" spans="1:10" ht="17.25" customHeight="1">
      <c r="A37" s="67"/>
      <c r="B37" s="127"/>
      <c r="C37" s="127"/>
      <c r="D37" s="127"/>
      <c r="E37" s="127"/>
      <c r="F37" s="127"/>
      <c r="G37" s="127"/>
      <c r="H37" s="127"/>
      <c r="I37" s="127"/>
      <c r="J37" s="127"/>
    </row>
    <row r="38" spans="1:10" ht="7.5" customHeight="1">
      <c r="A38" s="67"/>
      <c r="B38" s="127"/>
      <c r="C38" s="127"/>
      <c r="D38" s="127"/>
      <c r="E38" s="127"/>
      <c r="F38" s="127"/>
      <c r="G38" s="127"/>
      <c r="H38" s="127"/>
      <c r="I38" s="127"/>
      <c r="J38" s="127"/>
    </row>
    <row r="39" spans="1:10" ht="6.75" customHeight="1">
      <c r="A39" s="67"/>
      <c r="B39" s="127"/>
      <c r="C39" s="127"/>
      <c r="D39" s="127"/>
      <c r="E39" s="127"/>
      <c r="F39" s="127"/>
      <c r="G39" s="127"/>
      <c r="H39" s="127"/>
      <c r="I39" s="127"/>
      <c r="J39" s="127"/>
    </row>
    <row r="40" spans="1:10">
      <c r="A40" s="67"/>
      <c r="B40" s="67"/>
      <c r="C40" s="67"/>
      <c r="D40" s="67"/>
      <c r="E40" s="67"/>
      <c r="F40" s="67"/>
      <c r="G40" s="67"/>
      <c r="H40" s="67"/>
      <c r="I40" s="67"/>
      <c r="J40" s="67"/>
    </row>
    <row r="41" spans="1:10">
      <c r="A41" s="67"/>
      <c r="B41" s="67"/>
      <c r="C41" s="67"/>
      <c r="D41" s="67"/>
      <c r="E41" s="67"/>
      <c r="F41" s="67"/>
      <c r="G41" s="67"/>
      <c r="H41" s="67"/>
      <c r="I41" s="67"/>
      <c r="J41" s="67"/>
    </row>
    <row r="42" spans="1:10">
      <c r="A42" s="67"/>
      <c r="B42" s="67"/>
      <c r="C42" s="67"/>
      <c r="D42" s="67"/>
      <c r="E42" s="67"/>
      <c r="F42" s="67"/>
      <c r="G42" s="67"/>
      <c r="H42" s="82" t="str">
        <f>'ANNEXURE M'!G16</f>
        <v>DISTRICT EDUCATIONAL OFFICER</v>
      </c>
      <c r="I42" s="67"/>
      <c r="J42" s="67"/>
    </row>
    <row r="43" spans="1:10" ht="37.5" customHeight="1">
      <c r="A43" s="67"/>
      <c r="B43" s="67"/>
      <c r="C43" s="67"/>
      <c r="D43" s="67"/>
      <c r="E43" s="67"/>
      <c r="F43" s="67"/>
      <c r="G43" s="67"/>
      <c r="H43" s="87" t="str">
        <f>'ANNEXURE M'!G17</f>
        <v>GUNTUR</v>
      </c>
      <c r="I43" s="67"/>
      <c r="J43" s="67"/>
    </row>
    <row r="44" spans="1:10">
      <c r="A44" s="67"/>
      <c r="B44" s="67" t="s">
        <v>41</v>
      </c>
      <c r="C44" s="67"/>
      <c r="D44" s="67"/>
      <c r="E44" s="67"/>
      <c r="F44" s="67"/>
      <c r="G44" s="67"/>
      <c r="H44" s="67"/>
      <c r="I44" s="67"/>
      <c r="J44" s="67"/>
    </row>
    <row r="45" spans="1:10" ht="36" customHeight="1">
      <c r="A45" s="67"/>
      <c r="B45" s="130" t="str">
        <f>CONCATENATE(DATA!M7," ",DATA!F3,", ",DATA!M2," ",DATA!F4," ,",DATA!F5,", ",DATA!F7," ,",DATA!F8,"(mandal)",",",DATA!F9)</f>
        <v>Sri  CHAYANAM SRINIVAS, F/O CHAYANAM SAMBASIVA RAO ,SCHOOL ASSISTANT B.S, Z.P.HIGH SCHOOL GANAPAVARAM ,NADENDLA(mandal),GUNTUR</v>
      </c>
      <c r="C45" s="130"/>
      <c r="D45" s="130"/>
      <c r="E45" s="130"/>
      <c r="F45" s="130"/>
      <c r="G45" s="130"/>
      <c r="H45" s="73"/>
      <c r="I45" s="73"/>
      <c r="J45" s="73"/>
    </row>
    <row r="46" spans="1:10">
      <c r="A46" s="67"/>
      <c r="B46" s="67"/>
      <c r="C46" s="67"/>
      <c r="D46" s="67"/>
      <c r="E46" s="67"/>
      <c r="F46" s="67"/>
      <c r="G46" s="67"/>
      <c r="H46" s="67"/>
      <c r="I46" s="67"/>
      <c r="J46" s="67"/>
    </row>
    <row r="47" spans="1:10">
      <c r="A47" s="67"/>
      <c r="B47" s="67"/>
      <c r="C47" s="67"/>
      <c r="D47" s="67"/>
      <c r="E47" s="67"/>
      <c r="F47" s="67"/>
      <c r="G47" s="67"/>
      <c r="H47" s="67"/>
      <c r="I47" s="67"/>
      <c r="J47" s="67"/>
    </row>
    <row r="48" spans="1:10">
      <c r="A48" s="67"/>
      <c r="B48" s="67"/>
      <c r="C48" s="67"/>
      <c r="D48" s="67"/>
      <c r="E48" s="67"/>
      <c r="F48" s="67"/>
      <c r="G48" s="67"/>
      <c r="H48" s="67"/>
      <c r="I48" s="67"/>
      <c r="J48" s="67"/>
    </row>
    <row r="49" spans="1:10">
      <c r="A49" s="67"/>
      <c r="B49" s="67"/>
      <c r="C49" s="67"/>
      <c r="D49" s="67"/>
      <c r="E49" s="67"/>
      <c r="F49" s="67"/>
      <c r="G49" s="67"/>
      <c r="H49" s="67"/>
      <c r="I49" s="67"/>
      <c r="J49" s="67"/>
    </row>
    <row r="50" spans="1:10">
      <c r="A50" s="67"/>
      <c r="B50" s="67"/>
      <c r="C50" s="67"/>
      <c r="D50" s="67"/>
      <c r="E50" s="67"/>
      <c r="F50" s="67"/>
      <c r="G50" s="67"/>
      <c r="H50" s="67"/>
      <c r="I50" s="67"/>
      <c r="J50" s="67"/>
    </row>
    <row r="51" spans="1:10">
      <c r="A51" s="67"/>
      <c r="B51" s="67"/>
      <c r="C51" s="67"/>
      <c r="D51" s="67"/>
      <c r="E51" s="67"/>
      <c r="F51" s="67"/>
      <c r="G51" s="67"/>
      <c r="H51" s="67"/>
      <c r="I51" s="67"/>
      <c r="J51" s="67"/>
    </row>
    <row r="52" spans="1:10">
      <c r="A52" s="67"/>
      <c r="B52" s="67"/>
      <c r="C52" s="67"/>
      <c r="D52" s="67"/>
      <c r="E52" s="67"/>
      <c r="F52" s="67"/>
      <c r="G52" s="67"/>
      <c r="H52" s="67"/>
      <c r="I52" s="67"/>
      <c r="J52" s="67"/>
    </row>
    <row r="107" spans="13:13">
      <c r="M107" s="21" t="s">
        <v>172</v>
      </c>
    </row>
    <row r="108" spans="13:13">
      <c r="M108" s="21" t="str">
        <f>DATA!F17</f>
        <v>DISTRICT EDUCATIONAL OFFICER</v>
      </c>
    </row>
    <row r="109" spans="13:13">
      <c r="M109" s="21" t="str">
        <f>DATA!F18</f>
        <v>GUNTUR</v>
      </c>
    </row>
    <row r="110" spans="13:13">
      <c r="M110" s="21" t="s">
        <v>7</v>
      </c>
    </row>
    <row r="111" spans="13:13">
      <c r="M111" s="21" t="s">
        <v>139</v>
      </c>
    </row>
    <row r="112" spans="13:13">
      <c r="M112" s="21" t="str">
        <f>DATA!M7</f>
        <v>Sri</v>
      </c>
    </row>
    <row r="113" spans="13:13">
      <c r="M113" s="21" t="str">
        <f>DATA!F3</f>
        <v xml:space="preserve"> CHAYANAM SRINIVAS</v>
      </c>
    </row>
    <row r="114" spans="13:13">
      <c r="M114" s="21" t="str">
        <f>DATA!M2</f>
        <v>F/O</v>
      </c>
    </row>
    <row r="115" spans="13:13">
      <c r="M115" s="21" t="str">
        <f>DATA!F4</f>
        <v>CHAYANAM SAMBASIVA RAO</v>
      </c>
    </row>
    <row r="116" spans="13:13">
      <c r="M116" s="21" t="str">
        <f>DATA!F5</f>
        <v>SCHOOL ASSISTANT B.S</v>
      </c>
    </row>
    <row r="117" spans="13:13">
      <c r="M117" s="21" t="str">
        <f>DATA!F7</f>
        <v>Z.P.HIGH SCHOOL GANAPAVARAM</v>
      </c>
    </row>
    <row r="120" spans="13:13">
      <c r="M120" s="21" t="str">
        <f>DATA!F8</f>
        <v>NADENDLA</v>
      </c>
    </row>
    <row r="121" spans="13:13">
      <c r="M121" s="21" t="s">
        <v>140</v>
      </c>
    </row>
    <row r="122" spans="13:13">
      <c r="M122" s="21" t="str">
        <f>DATA!F9</f>
        <v>GUNTUR</v>
      </c>
    </row>
    <row r="123" spans="13:13">
      <c r="M123" s="21" t="s">
        <v>141</v>
      </c>
    </row>
    <row r="124" spans="13:13">
      <c r="M124" s="21" t="str">
        <f>DATA!D10</f>
        <v>SINGAPORE</v>
      </c>
    </row>
    <row r="125" spans="13:13">
      <c r="M125" s="21" t="s">
        <v>142</v>
      </c>
    </row>
    <row r="126" spans="13:13">
      <c r="M126" s="21" t="str">
        <f>'OFFICE NOTE(3)'!D9</f>
        <v>From   8/3/2014 ,To   9/4/2015</v>
      </c>
    </row>
    <row r="127" spans="13:13">
      <c r="M127" s="21" t="s">
        <v>214</v>
      </c>
    </row>
    <row r="128" spans="13:13">
      <c r="M128" s="27">
        <f>DATA!D12+1</f>
        <v>1</v>
      </c>
    </row>
    <row r="129" spans="13:17">
      <c r="M129" s="21">
        <f>DAY(M128)</f>
        <v>1</v>
      </c>
    </row>
    <row r="130" spans="13:17">
      <c r="M130" s="21">
        <f>MONTH(M128)</f>
        <v>1</v>
      </c>
    </row>
    <row r="131" spans="13:17">
      <c r="M131" s="21">
        <f>YEAR(M128)</f>
        <v>1900</v>
      </c>
    </row>
    <row r="132" spans="13:17">
      <c r="M132" s="21" t="s">
        <v>143</v>
      </c>
    </row>
    <row r="143" spans="13:17">
      <c r="Q143" s="21" t="str">
        <f t="shared" ref="Q143:Q148" si="0">M112</f>
        <v>Sri</v>
      </c>
    </row>
    <row r="144" spans="13:17">
      <c r="M144" s="21" t="s">
        <v>144</v>
      </c>
      <c r="Q144" s="21" t="str">
        <f t="shared" si="0"/>
        <v xml:space="preserve"> CHAYANAM SRINIVAS</v>
      </c>
    </row>
    <row r="145" spans="13:17">
      <c r="M145" s="21" t="s">
        <v>145</v>
      </c>
      <c r="Q145" s="21" t="str">
        <f t="shared" si="0"/>
        <v>F/O</v>
      </c>
    </row>
    <row r="146" spans="13:17">
      <c r="M146" s="21" t="str">
        <f>M117</f>
        <v>Z.P.HIGH SCHOOL GANAPAVARAM</v>
      </c>
      <c r="Q146" s="21" t="str">
        <f t="shared" si="0"/>
        <v>CHAYANAM SAMBASIVA RAO</v>
      </c>
    </row>
    <row r="147" spans="13:17">
      <c r="M147" s="21" t="s">
        <v>146</v>
      </c>
      <c r="Q147" s="21" t="str">
        <f t="shared" si="0"/>
        <v>SCHOOL ASSISTANT B.S</v>
      </c>
    </row>
    <row r="148" spans="13:17">
      <c r="M148" s="21">
        <f>DAY(DATA!L40)</f>
        <v>9</v>
      </c>
      <c r="Q148" s="21" t="str">
        <f t="shared" si="0"/>
        <v>Z.P.HIGH SCHOOL GANAPAVARAM</v>
      </c>
    </row>
    <row r="149" spans="13:17">
      <c r="M149" s="21">
        <f>MONTH(DATA!L40)</f>
        <v>3</v>
      </c>
      <c r="Q149" s="21" t="str">
        <f t="shared" ref="Q149" si="1">M120</f>
        <v>NADENDLA</v>
      </c>
    </row>
    <row r="150" spans="13:17">
      <c r="M150" s="21">
        <f>YEAR(DATA!L40)</f>
        <v>2003</v>
      </c>
      <c r="Q150" s="21" t="str">
        <f>M121</f>
        <v>(Mandal)</v>
      </c>
    </row>
    <row r="151" spans="13:17">
      <c r="M151" s="21" t="s">
        <v>147</v>
      </c>
      <c r="Q151" s="21" t="str">
        <f>M122</f>
        <v>GUNTUR</v>
      </c>
    </row>
    <row r="152" spans="13:17">
      <c r="M152" s="21" t="str">
        <f>M116</f>
        <v>SCHOOL ASSISTANT B.S</v>
      </c>
    </row>
    <row r="156" spans="13:17">
      <c r="M156" s="21" t="s">
        <v>209</v>
      </c>
    </row>
    <row r="157" spans="13:17">
      <c r="M157" s="21" t="str">
        <f>Q143</f>
        <v>Sri</v>
      </c>
    </row>
    <row r="158" spans="13:17">
      <c r="M158" s="21" t="str">
        <f>M113</f>
        <v xml:space="preserve"> CHAYANAM SRINIVAS</v>
      </c>
    </row>
    <row r="159" spans="13:17">
      <c r="M159" s="28" t="str">
        <f>DATA!D22</f>
        <v>0645239</v>
      </c>
    </row>
  </sheetData>
  <mergeCells count="11">
    <mergeCell ref="B13:J25"/>
    <mergeCell ref="A26:J26"/>
    <mergeCell ref="A27:J27"/>
    <mergeCell ref="B29:J39"/>
    <mergeCell ref="B45:G45"/>
    <mergeCell ref="D9:J12"/>
    <mergeCell ref="A1:J1"/>
    <mergeCell ref="A2:J2"/>
    <mergeCell ref="A3:B3"/>
    <mergeCell ref="I3:J3"/>
    <mergeCell ref="D4:J7"/>
  </mergeCells>
  <pageMargins left="0.70866141732283505" right="0.70866141732283505" top="0.511811023622047" bottom="0.59055118110236204" header="0.31496062992126" footer="0.31496062992126"/>
  <pageSetup paperSize="5" orientation="portrait" verticalDpi="300" r:id="rId1"/>
  <drawing r:id="rId2"/>
</worksheet>
</file>

<file path=xl/worksheets/sheet6.xml><?xml version="1.0" encoding="utf-8"?>
<worksheet xmlns="http://schemas.openxmlformats.org/spreadsheetml/2006/main" xmlns:r="http://schemas.openxmlformats.org/officeDocument/2006/relationships">
  <dimension ref="A2:J35"/>
  <sheetViews>
    <sheetView zoomScale="115" zoomScaleNormal="115" workbookViewId="0"/>
  </sheetViews>
  <sheetFormatPr defaultRowHeight="15"/>
  <cols>
    <col min="1" max="1" width="4.28515625" style="60" customWidth="1"/>
    <col min="2" max="2" width="4.7109375" style="60" customWidth="1"/>
    <col min="3" max="8" width="9.140625" style="60"/>
    <col min="9" max="9" width="17.85546875" style="60" customWidth="1"/>
    <col min="10" max="16384" width="9.140625" style="60"/>
  </cols>
  <sheetData>
    <row r="2" spans="1:10">
      <c r="A2" s="140" t="s">
        <v>193</v>
      </c>
      <c r="B2" s="140"/>
      <c r="C2" s="140"/>
      <c r="D2" s="140"/>
      <c r="E2" s="140"/>
      <c r="F2" s="140"/>
      <c r="G2" s="140"/>
      <c r="H2" s="140"/>
      <c r="I2" s="140"/>
      <c r="J2" s="59"/>
    </row>
    <row r="3" spans="1:10">
      <c r="A3" s="61"/>
      <c r="B3" s="61"/>
      <c r="C3" s="61"/>
      <c r="D3" s="61"/>
      <c r="E3" s="61"/>
      <c r="F3" s="61"/>
      <c r="G3" s="61"/>
      <c r="H3" s="61"/>
      <c r="I3" s="61"/>
      <c r="J3" s="59"/>
    </row>
    <row r="4" spans="1:10">
      <c r="A4" s="140" t="s">
        <v>201</v>
      </c>
      <c r="B4" s="140"/>
      <c r="C4" s="140"/>
      <c r="D4" s="140"/>
      <c r="E4" s="140"/>
      <c r="F4" s="140"/>
      <c r="G4" s="140"/>
      <c r="H4" s="140"/>
      <c r="I4" s="140"/>
    </row>
    <row r="5" spans="1:10" ht="8.25" customHeight="1"/>
    <row r="6" spans="1:10">
      <c r="A6" s="61" t="s">
        <v>199</v>
      </c>
    </row>
    <row r="7" spans="1:10">
      <c r="A7" s="60" t="s">
        <v>203</v>
      </c>
    </row>
    <row r="8" spans="1:10">
      <c r="A8" s="60" t="str">
        <f>DATA!D18</f>
        <v>GUNTUR</v>
      </c>
    </row>
    <row r="10" spans="1:10">
      <c r="A10" s="60" t="s">
        <v>200</v>
      </c>
    </row>
    <row r="11" spans="1:10" ht="15.75" customHeight="1">
      <c r="B11" s="62" t="s">
        <v>137</v>
      </c>
      <c r="E11" s="63"/>
      <c r="F11" s="63"/>
      <c r="G11" s="63"/>
      <c r="H11" s="63"/>
      <c r="I11" s="63"/>
      <c r="J11" s="63"/>
    </row>
    <row r="12" spans="1:10" ht="44.25" customHeight="1">
      <c r="C12" s="137" t="s">
        <v>194</v>
      </c>
      <c r="D12" s="137"/>
      <c r="E12" s="137"/>
      <c r="F12" s="137"/>
      <c r="G12" s="137"/>
      <c r="H12" s="137"/>
      <c r="I12" s="137"/>
      <c r="J12" s="63"/>
    </row>
    <row r="13" spans="1:10">
      <c r="B13" s="62" t="s">
        <v>136</v>
      </c>
      <c r="C13" s="137" t="s">
        <v>171</v>
      </c>
      <c r="D13" s="137"/>
      <c r="E13" s="137"/>
      <c r="F13" s="137"/>
      <c r="G13" s="137"/>
      <c r="H13" s="137"/>
      <c r="I13" s="137"/>
      <c r="J13" s="63"/>
    </row>
    <row r="14" spans="1:10" ht="3.75" customHeight="1">
      <c r="B14" s="64"/>
      <c r="C14" s="137"/>
      <c r="D14" s="137"/>
      <c r="E14" s="137"/>
      <c r="F14" s="137"/>
      <c r="G14" s="137"/>
      <c r="H14" s="137"/>
      <c r="I14" s="137"/>
      <c r="J14" s="63"/>
    </row>
    <row r="15" spans="1:10" ht="3.75" customHeight="1">
      <c r="C15" s="137"/>
      <c r="D15" s="137"/>
      <c r="E15" s="137"/>
      <c r="F15" s="137"/>
      <c r="G15" s="137"/>
      <c r="H15" s="137"/>
      <c r="I15" s="137"/>
    </row>
    <row r="16" spans="1:10" ht="3.75" customHeight="1">
      <c r="B16" s="60" t="s">
        <v>137</v>
      </c>
      <c r="C16" s="137"/>
      <c r="D16" s="137"/>
      <c r="E16" s="137"/>
      <c r="F16" s="137"/>
      <c r="G16" s="137"/>
      <c r="H16" s="137"/>
      <c r="I16" s="137"/>
    </row>
    <row r="17" spans="1:9" ht="26.25" customHeight="1">
      <c r="B17" s="138" t="str">
        <f>CONCATENATE("     The Application in Prescribed Proforma Received From"," ",DATA!M7," ",DATA!F3," ",DATA!M2," ",DATA!F4," "," Holding The Post Of"," ",DATA!F5," "," In"," ",DATA!F7," "," Office Is Here With Forwarded To The Office Of District Educational Officer"," ",DATA!F18," ",",For Further Favourable Action. Duly Recommending For Issue Of NO OBJECTION CERTIFICATE  In ANNEXURE B &amp; ANNEXURE M  To Obtain Indian Passport From The Concerned On The Strength Of The Guidelines In The Cited Above ")</f>
        <v xml:space="preserve">     The Application in Prescribed Proforma Received From Sri  CHAYANAM SRINIVAS F/O CHAYANAM SAMBASIVA RAO  Holding The Post Of SCHOOL ASSISTANT B.S  In Z.P.HIGH SCHOOL GANAPAVARAM  Office Is Here With Forwarded To The Office Of District Educational Officer GUNTUR ,For Further Favourable Action. Duly Recommending For Issue Of NO OBJECTION CERTIFICATE  In ANNEXURE B &amp; ANNEXURE M  To Obtain Indian Passport From The Concerned On The Strength Of The Guidelines In The Cited Above </v>
      </c>
      <c r="C17" s="138"/>
      <c r="D17" s="138"/>
      <c r="E17" s="138"/>
      <c r="F17" s="138"/>
      <c r="G17" s="138"/>
      <c r="H17" s="138"/>
      <c r="I17" s="138"/>
    </row>
    <row r="18" spans="1:9" ht="43.5" customHeight="1">
      <c r="B18" s="138"/>
      <c r="C18" s="138"/>
      <c r="D18" s="138"/>
      <c r="E18" s="138"/>
      <c r="F18" s="138"/>
      <c r="G18" s="138"/>
      <c r="H18" s="138"/>
      <c r="I18" s="138"/>
    </row>
    <row r="19" spans="1:9">
      <c r="B19" s="138"/>
      <c r="C19" s="138"/>
      <c r="D19" s="138"/>
      <c r="E19" s="138"/>
      <c r="F19" s="138"/>
      <c r="G19" s="138"/>
      <c r="H19" s="138"/>
      <c r="I19" s="138"/>
    </row>
    <row r="20" spans="1:9">
      <c r="B20" s="138"/>
      <c r="C20" s="138"/>
      <c r="D20" s="138"/>
      <c r="E20" s="138"/>
      <c r="F20" s="138"/>
      <c r="G20" s="138"/>
      <c r="H20" s="138"/>
      <c r="I20" s="138"/>
    </row>
    <row r="21" spans="1:9">
      <c r="B21" s="138"/>
      <c r="C21" s="138"/>
      <c r="D21" s="138"/>
      <c r="E21" s="138"/>
      <c r="F21" s="138"/>
      <c r="G21" s="138"/>
      <c r="H21" s="138"/>
      <c r="I21" s="138"/>
    </row>
    <row r="22" spans="1:9">
      <c r="B22" s="138"/>
      <c r="C22" s="138"/>
      <c r="D22" s="138"/>
      <c r="E22" s="138"/>
      <c r="F22" s="138"/>
      <c r="G22" s="138"/>
      <c r="H22" s="138"/>
      <c r="I22" s="138"/>
    </row>
    <row r="23" spans="1:9" ht="26.25" customHeight="1">
      <c r="B23" s="138"/>
      <c r="C23" s="138"/>
      <c r="D23" s="138"/>
      <c r="E23" s="138"/>
      <c r="F23" s="138"/>
      <c r="G23" s="138"/>
      <c r="H23" s="138"/>
      <c r="I23" s="138"/>
    </row>
    <row r="24" spans="1:9" ht="7.5" customHeight="1">
      <c r="B24" s="138"/>
      <c r="C24" s="138"/>
      <c r="D24" s="138"/>
      <c r="E24" s="138"/>
      <c r="F24" s="138"/>
      <c r="G24" s="138"/>
      <c r="H24" s="138"/>
      <c r="I24" s="138"/>
    </row>
    <row r="25" spans="1:9" ht="20.25" customHeight="1">
      <c r="B25" s="138"/>
      <c r="C25" s="138"/>
      <c r="D25" s="138"/>
      <c r="E25" s="138"/>
      <c r="F25" s="138"/>
      <c r="G25" s="138"/>
      <c r="H25" s="138"/>
      <c r="I25" s="138"/>
    </row>
    <row r="27" spans="1:9">
      <c r="E27" s="60" t="s">
        <v>195</v>
      </c>
    </row>
    <row r="29" spans="1:9">
      <c r="G29" s="60" t="s">
        <v>196</v>
      </c>
    </row>
    <row r="31" spans="1:9">
      <c r="A31" s="60" t="s">
        <v>197</v>
      </c>
    </row>
    <row r="32" spans="1:9" ht="15.75" customHeight="1">
      <c r="A32" s="139" t="s">
        <v>26</v>
      </c>
      <c r="B32" s="137" t="s">
        <v>198</v>
      </c>
      <c r="C32" s="137"/>
      <c r="D32" s="137"/>
      <c r="E32" s="137"/>
      <c r="F32" s="137"/>
      <c r="G32" s="137"/>
      <c r="H32" s="137"/>
    </row>
    <row r="33" spans="1:8">
      <c r="A33" s="139"/>
      <c r="B33" s="137"/>
      <c r="C33" s="137"/>
      <c r="D33" s="137"/>
      <c r="E33" s="137"/>
      <c r="F33" s="137"/>
      <c r="G33" s="137"/>
      <c r="H33" s="137"/>
    </row>
    <row r="35" spans="1:8">
      <c r="A35" s="60" t="s">
        <v>42</v>
      </c>
      <c r="B35" s="60" t="s">
        <v>202</v>
      </c>
    </row>
  </sheetData>
  <mergeCells count="7">
    <mergeCell ref="C12:I12"/>
    <mergeCell ref="C13:I16"/>
    <mergeCell ref="B17:I25"/>
    <mergeCell ref="A32:A33"/>
    <mergeCell ref="A2:I2"/>
    <mergeCell ref="A4:I4"/>
    <mergeCell ref="B32:H33"/>
  </mergeCells>
  <pageMargins left="0.7" right="0.7" top="0.75" bottom="0.75" header="0.3" footer="0.3"/>
  <pageSetup paperSize="9" orientation="portrait" verticalDpi="0" r:id="rId1"/>
  <headerFooter>
    <oddFooter xml:space="preserve">&amp;LPRTU GUNTUR
&amp;Cwww.gunturbadi.com&amp;RK.V.NAGARAJU </oddFooter>
  </headerFooter>
  <drawing r:id="rId2"/>
</worksheet>
</file>

<file path=xl/worksheets/sheet7.xml><?xml version="1.0" encoding="utf-8"?>
<worksheet xmlns="http://schemas.openxmlformats.org/spreadsheetml/2006/main" xmlns:r="http://schemas.openxmlformats.org/officeDocument/2006/relationships">
  <dimension ref="A1:K65"/>
  <sheetViews>
    <sheetView workbookViewId="0">
      <selection activeCell="I13" sqref="I13"/>
    </sheetView>
  </sheetViews>
  <sheetFormatPr defaultRowHeight="14.25"/>
  <cols>
    <col min="1" max="1" width="4" style="15" bestFit="1" customWidth="1"/>
    <col min="2" max="2" width="1.42578125" style="15" customWidth="1"/>
    <col min="3" max="3" width="28.7109375" style="15" customWidth="1"/>
    <col min="4" max="4" width="1" style="15" customWidth="1"/>
    <col min="5" max="5" width="10.7109375" style="15" bestFit="1" customWidth="1"/>
    <col min="6" max="6" width="15.5703125" style="15" customWidth="1"/>
    <col min="7" max="10" width="9.140625" style="15"/>
    <col min="11" max="11" width="4.5703125" style="15" customWidth="1"/>
    <col min="12" max="16384" width="9.140625" style="15"/>
  </cols>
  <sheetData>
    <row r="1" spans="1:11">
      <c r="A1" s="146" t="s">
        <v>85</v>
      </c>
      <c r="B1" s="146"/>
      <c r="C1" s="146"/>
      <c r="D1" s="146"/>
      <c r="E1" s="146"/>
      <c r="F1" s="146"/>
      <c r="G1" s="146"/>
      <c r="H1" s="146"/>
      <c r="I1" s="146"/>
      <c r="J1" s="146"/>
      <c r="K1" s="146"/>
    </row>
    <row r="2" spans="1:11">
      <c r="A2" s="44"/>
      <c r="B2" s="125" t="s">
        <v>167</v>
      </c>
      <c r="C2" s="125"/>
      <c r="D2" s="125"/>
      <c r="E2" s="125"/>
      <c r="F2" s="125"/>
      <c r="G2" s="125"/>
      <c r="H2" s="125"/>
      <c r="I2" s="125"/>
      <c r="J2" s="125"/>
      <c r="K2" s="44"/>
    </row>
    <row r="3" spans="1:11" s="9" customFormat="1" ht="24" customHeight="1">
      <c r="A3" s="45">
        <v>1</v>
      </c>
      <c r="B3" s="45" t="s">
        <v>27</v>
      </c>
      <c r="C3" s="45" t="s">
        <v>59</v>
      </c>
      <c r="D3" s="45" t="s">
        <v>129</v>
      </c>
      <c r="E3" s="46" t="str">
        <f>'OFFICE NOTE(3)'!D4</f>
        <v xml:space="preserve"> CHAYANAM SRINIVAS</v>
      </c>
      <c r="F3" s="45"/>
      <c r="G3" s="45"/>
      <c r="H3" s="45"/>
      <c r="I3" s="45"/>
      <c r="J3" s="45"/>
      <c r="K3" s="45"/>
    </row>
    <row r="4" spans="1:11" s="9" customFormat="1" ht="24" customHeight="1">
      <c r="A4" s="45">
        <v>2</v>
      </c>
      <c r="B4" s="45" t="s">
        <v>27</v>
      </c>
      <c r="C4" s="45" t="s">
        <v>60</v>
      </c>
      <c r="D4" s="45" t="s">
        <v>129</v>
      </c>
      <c r="E4" s="46" t="str">
        <f>'OFFICE NOTE(3)'!D5</f>
        <v>SCHOOL ASSISTANT B.S</v>
      </c>
      <c r="F4" s="45"/>
      <c r="G4" s="45"/>
      <c r="H4" s="45"/>
      <c r="I4" s="45"/>
      <c r="J4" s="45"/>
      <c r="K4" s="45"/>
    </row>
    <row r="5" spans="1:11" s="9" customFormat="1" ht="24" customHeight="1">
      <c r="A5" s="45">
        <v>3</v>
      </c>
      <c r="B5" s="45" t="s">
        <v>27</v>
      </c>
      <c r="C5" s="45" t="s">
        <v>61</v>
      </c>
      <c r="D5" s="45" t="s">
        <v>129</v>
      </c>
      <c r="E5" s="46" t="str">
        <f>'OFFICE NOTE(3)'!D6</f>
        <v>Z.P.HIGH SCHOOL GANAPAVARAM</v>
      </c>
      <c r="F5" s="45"/>
      <c r="G5" s="45"/>
      <c r="H5" s="45"/>
      <c r="I5" s="45"/>
      <c r="J5" s="45"/>
      <c r="K5" s="45"/>
    </row>
    <row r="6" spans="1:11" s="9" customFormat="1" ht="24" customHeight="1">
      <c r="A6" s="45">
        <v>4</v>
      </c>
      <c r="B6" s="45" t="s">
        <v>27</v>
      </c>
      <c r="C6" s="45" t="s">
        <v>62</v>
      </c>
      <c r="D6" s="45" t="s">
        <v>129</v>
      </c>
      <c r="E6" s="143" t="str">
        <f>DATA!H46</f>
        <v>11/6/1939</v>
      </c>
      <c r="F6" s="143"/>
      <c r="G6" s="45"/>
      <c r="H6" s="45"/>
      <c r="I6" s="45"/>
      <c r="J6" s="45"/>
      <c r="K6" s="45"/>
    </row>
    <row r="7" spans="1:11" s="9" customFormat="1" ht="24" customHeight="1">
      <c r="A7" s="141">
        <v>5</v>
      </c>
      <c r="B7" s="141" t="s">
        <v>27</v>
      </c>
      <c r="C7" s="141" t="s">
        <v>63</v>
      </c>
      <c r="D7" s="141" t="s">
        <v>129</v>
      </c>
      <c r="E7" s="142" t="str">
        <f>CONCATENATE("D.no:"," ",DATA!D33,"",", ",DATA!D34,", ",DATA!D35,", ",DATA!D36,", ",DATA!D37," ","(Mandal)",",",DATA!D38:D38," ","Dist")</f>
        <v>D.no: 4-4/8, PANDARIPURAM ,  4TH LANE, CHILAKALURIPET, CHILAKALURIPET (Mandal),GUNTUR Dist</v>
      </c>
      <c r="F7" s="142"/>
      <c r="G7" s="142"/>
      <c r="H7" s="142"/>
      <c r="I7" s="142"/>
      <c r="J7" s="45"/>
      <c r="K7" s="45"/>
    </row>
    <row r="8" spans="1:11" s="9" customFormat="1" ht="24" customHeight="1">
      <c r="A8" s="141"/>
      <c r="B8" s="141"/>
      <c r="C8" s="141"/>
      <c r="D8" s="141"/>
      <c r="E8" s="142"/>
      <c r="F8" s="142"/>
      <c r="G8" s="142"/>
      <c r="H8" s="142"/>
      <c r="I8" s="142"/>
      <c r="J8" s="45"/>
      <c r="K8" s="45"/>
    </row>
    <row r="9" spans="1:11" s="9" customFormat="1" ht="24" customHeight="1">
      <c r="A9" s="45">
        <v>6</v>
      </c>
      <c r="B9" s="45" t="s">
        <v>27</v>
      </c>
      <c r="C9" s="45" t="s">
        <v>64</v>
      </c>
      <c r="D9" s="45" t="s">
        <v>129</v>
      </c>
      <c r="E9" s="143" t="str">
        <f>DATA!O18</f>
        <v>8/3/1974</v>
      </c>
      <c r="F9" s="144"/>
      <c r="G9" s="144"/>
      <c r="H9" s="144"/>
      <c r="I9" s="144"/>
      <c r="J9" s="45"/>
      <c r="K9" s="45"/>
    </row>
    <row r="10" spans="1:11" s="9" customFormat="1" ht="24" customHeight="1">
      <c r="A10" s="45"/>
      <c r="B10" s="45"/>
      <c r="C10" s="45" t="s">
        <v>65</v>
      </c>
      <c r="D10" s="45"/>
      <c r="E10" s="141"/>
      <c r="F10" s="141"/>
      <c r="G10" s="141"/>
      <c r="H10" s="141"/>
      <c r="I10" s="141"/>
      <c r="J10" s="45"/>
      <c r="K10" s="45"/>
    </row>
    <row r="11" spans="1:11" s="9" customFormat="1" ht="24" customHeight="1">
      <c r="A11" s="45"/>
      <c r="B11" s="45"/>
      <c r="C11" s="45" t="s">
        <v>66</v>
      </c>
      <c r="D11" s="45"/>
      <c r="E11" s="141"/>
      <c r="F11" s="141"/>
      <c r="G11" s="141"/>
      <c r="H11" s="141"/>
      <c r="I11" s="141"/>
      <c r="J11" s="45"/>
      <c r="K11" s="45"/>
    </row>
    <row r="12" spans="1:11" ht="24" customHeight="1">
      <c r="A12" s="45">
        <v>7</v>
      </c>
      <c r="B12" s="45" t="s">
        <v>27</v>
      </c>
      <c r="C12" s="44" t="s">
        <v>67</v>
      </c>
      <c r="D12" s="44"/>
      <c r="E12" s="44"/>
      <c r="F12" s="44"/>
      <c r="G12" s="44"/>
      <c r="H12" s="44"/>
      <c r="I12" s="44"/>
      <c r="J12" s="44"/>
      <c r="K12" s="44"/>
    </row>
    <row r="13" spans="1:11" ht="24" customHeight="1">
      <c r="A13" s="44"/>
      <c r="B13" s="44"/>
      <c r="C13" s="147" t="s">
        <v>68</v>
      </c>
      <c r="D13" s="148"/>
      <c r="E13" s="47" t="s">
        <v>72</v>
      </c>
      <c r="F13" s="47" t="s">
        <v>73</v>
      </c>
      <c r="G13" s="44"/>
      <c r="H13" s="44"/>
      <c r="I13" s="44"/>
      <c r="J13" s="44"/>
      <c r="K13" s="44"/>
    </row>
    <row r="14" spans="1:11" ht="24" customHeight="1">
      <c r="A14" s="44"/>
      <c r="B14" s="44"/>
      <c r="C14" s="147" t="s">
        <v>168</v>
      </c>
      <c r="D14" s="148"/>
      <c r="E14" s="47"/>
      <c r="F14" s="47"/>
      <c r="G14" s="44"/>
      <c r="H14" s="44"/>
      <c r="I14" s="44"/>
      <c r="J14" s="44"/>
      <c r="K14" s="44"/>
    </row>
    <row r="15" spans="1:11" ht="24" customHeight="1">
      <c r="A15" s="44"/>
      <c r="B15" s="44"/>
      <c r="C15" s="147" t="s">
        <v>69</v>
      </c>
      <c r="D15" s="148"/>
      <c r="E15" s="47"/>
      <c r="F15" s="47"/>
      <c r="G15" s="44"/>
      <c r="H15" s="44"/>
      <c r="I15" s="44"/>
      <c r="J15" s="44"/>
      <c r="K15" s="44"/>
    </row>
    <row r="16" spans="1:11" ht="24" customHeight="1">
      <c r="A16" s="44"/>
      <c r="B16" s="44"/>
      <c r="C16" s="147" t="s">
        <v>70</v>
      </c>
      <c r="D16" s="148"/>
      <c r="E16" s="47"/>
      <c r="F16" s="47"/>
      <c r="G16" s="44"/>
      <c r="H16" s="44"/>
      <c r="I16" s="44"/>
      <c r="J16" s="44"/>
      <c r="K16" s="44"/>
    </row>
    <row r="17" spans="1:11" ht="24" customHeight="1">
      <c r="A17" s="44"/>
      <c r="B17" s="44"/>
      <c r="C17" s="147" t="s">
        <v>71</v>
      </c>
      <c r="D17" s="148"/>
      <c r="E17" s="47"/>
      <c r="F17" s="47"/>
      <c r="G17" s="44"/>
      <c r="H17" s="44"/>
      <c r="I17" s="44"/>
      <c r="J17" s="44"/>
      <c r="K17" s="44"/>
    </row>
    <row r="18" spans="1:11" ht="24" customHeight="1">
      <c r="A18" s="44"/>
      <c r="B18" s="44"/>
      <c r="C18" s="44"/>
      <c r="D18" s="44"/>
      <c r="E18" s="44"/>
      <c r="F18" s="44"/>
      <c r="G18" s="44"/>
      <c r="H18" s="44"/>
      <c r="I18" s="44"/>
      <c r="J18" s="44"/>
      <c r="K18" s="44"/>
    </row>
    <row r="19" spans="1:11" ht="24" customHeight="1">
      <c r="A19" s="45">
        <v>8</v>
      </c>
      <c r="B19" s="45" t="s">
        <v>27</v>
      </c>
      <c r="C19" s="44" t="s">
        <v>74</v>
      </c>
      <c r="D19" s="44"/>
      <c r="E19" s="44"/>
      <c r="F19" s="44"/>
      <c r="G19" s="44"/>
      <c r="H19" s="44"/>
      <c r="I19" s="44"/>
      <c r="J19" s="44"/>
      <c r="K19" s="44"/>
    </row>
    <row r="20" spans="1:11" ht="24" customHeight="1">
      <c r="A20" s="45">
        <v>9</v>
      </c>
      <c r="B20" s="45" t="s">
        <v>27</v>
      </c>
      <c r="C20" s="44" t="s">
        <v>87</v>
      </c>
      <c r="D20" s="44"/>
      <c r="E20" s="44"/>
      <c r="F20" s="44"/>
      <c r="G20" s="44"/>
      <c r="H20" s="44"/>
      <c r="I20" s="44"/>
      <c r="J20" s="44"/>
      <c r="K20" s="44"/>
    </row>
    <row r="21" spans="1:11" ht="24" customHeight="1">
      <c r="A21" s="44"/>
      <c r="B21" s="45"/>
      <c r="C21" s="44" t="s">
        <v>86</v>
      </c>
      <c r="D21" s="44"/>
      <c r="E21" s="44"/>
      <c r="F21" s="44"/>
      <c r="G21" s="44"/>
      <c r="H21" s="44"/>
      <c r="I21" s="44"/>
      <c r="J21" s="44"/>
      <c r="K21" s="44"/>
    </row>
    <row r="22" spans="1:11" ht="24" customHeight="1">
      <c r="A22" s="44"/>
      <c r="B22" s="45"/>
      <c r="C22" s="44"/>
      <c r="D22" s="44"/>
      <c r="E22" s="44"/>
      <c r="F22" s="44"/>
      <c r="G22" s="44"/>
      <c r="H22" s="44"/>
      <c r="I22" s="44"/>
      <c r="J22" s="44"/>
      <c r="K22" s="44"/>
    </row>
    <row r="23" spans="1:11" ht="24" customHeight="1">
      <c r="A23" s="44">
        <v>10</v>
      </c>
      <c r="B23" s="45" t="s">
        <v>27</v>
      </c>
      <c r="C23" s="44" t="s">
        <v>88</v>
      </c>
      <c r="D23" s="44"/>
      <c r="E23" s="44"/>
      <c r="F23" s="44"/>
      <c r="G23" s="44"/>
      <c r="H23" s="44"/>
      <c r="I23" s="44"/>
      <c r="J23" s="44"/>
      <c r="K23" s="44"/>
    </row>
    <row r="24" spans="1:11" ht="24" customHeight="1">
      <c r="A24" s="44"/>
      <c r="B24" s="44"/>
      <c r="C24" s="44" t="s">
        <v>89</v>
      </c>
      <c r="D24" s="44"/>
      <c r="E24" s="44"/>
      <c r="F24" s="44"/>
      <c r="G24" s="44" t="s">
        <v>48</v>
      </c>
      <c r="H24" s="44"/>
      <c r="I24" s="44"/>
      <c r="J24" s="44"/>
      <c r="K24" s="44"/>
    </row>
    <row r="25" spans="1:11" ht="24" customHeight="1">
      <c r="A25" s="44"/>
      <c r="B25" s="44"/>
      <c r="C25" s="44" t="s">
        <v>90</v>
      </c>
      <c r="D25" s="44"/>
      <c r="E25" s="44"/>
      <c r="F25" s="44"/>
      <c r="G25" s="44"/>
      <c r="H25" s="44"/>
      <c r="I25" s="44"/>
      <c r="J25" s="44"/>
      <c r="K25" s="44"/>
    </row>
    <row r="26" spans="1:11" ht="24" customHeight="1">
      <c r="A26" s="44"/>
      <c r="B26" s="44"/>
      <c r="C26" s="44" t="s">
        <v>91</v>
      </c>
      <c r="D26" s="44"/>
      <c r="E26" s="44"/>
      <c r="F26" s="44"/>
      <c r="G26" s="44"/>
      <c r="H26" s="44"/>
      <c r="I26" s="44"/>
      <c r="J26" s="44"/>
      <c r="K26" s="44"/>
    </row>
    <row r="27" spans="1:11" ht="24" customHeight="1">
      <c r="A27" s="44"/>
      <c r="B27" s="44"/>
      <c r="C27" s="44" t="s">
        <v>92</v>
      </c>
      <c r="D27" s="44"/>
      <c r="E27" s="44"/>
      <c r="F27" s="44"/>
      <c r="G27" s="44" t="s">
        <v>48</v>
      </c>
      <c r="H27" s="44"/>
      <c r="I27" s="44"/>
      <c r="J27" s="44"/>
      <c r="K27" s="44"/>
    </row>
    <row r="28" spans="1:11" ht="24" customHeight="1">
      <c r="A28" s="44"/>
      <c r="B28" s="44"/>
      <c r="C28" s="44" t="s">
        <v>93</v>
      </c>
      <c r="D28" s="44"/>
      <c r="E28" s="44"/>
      <c r="F28" s="44"/>
      <c r="G28" s="44"/>
      <c r="H28" s="44"/>
      <c r="I28" s="44"/>
      <c r="J28" s="44"/>
      <c r="K28" s="44"/>
    </row>
    <row r="29" spans="1:11" ht="24" customHeight="1">
      <c r="A29" s="44"/>
      <c r="B29" s="44"/>
      <c r="C29" s="44" t="s">
        <v>94</v>
      </c>
      <c r="D29" s="44"/>
      <c r="E29" s="44"/>
      <c r="F29" s="44"/>
      <c r="G29" s="44" t="s">
        <v>48</v>
      </c>
      <c r="H29" s="44"/>
      <c r="I29" s="44"/>
      <c r="J29" s="44"/>
      <c r="K29" s="44"/>
    </row>
    <row r="30" spans="1:11" ht="24" customHeight="1">
      <c r="A30" s="44"/>
      <c r="B30" s="44"/>
      <c r="C30" s="44" t="s">
        <v>95</v>
      </c>
      <c r="D30" s="44"/>
      <c r="E30" s="44"/>
      <c r="F30" s="44"/>
      <c r="G30" s="44"/>
      <c r="H30" s="44"/>
      <c r="I30" s="44"/>
      <c r="J30" s="44"/>
      <c r="K30" s="44"/>
    </row>
    <row r="31" spans="1:11" ht="24" customHeight="1">
      <c r="A31" s="44"/>
      <c r="B31" s="44"/>
      <c r="C31" s="44" t="s">
        <v>96</v>
      </c>
      <c r="D31" s="44"/>
      <c r="E31" s="44"/>
      <c r="F31" s="44"/>
      <c r="G31" s="44" t="s">
        <v>48</v>
      </c>
      <c r="H31" s="44"/>
      <c r="I31" s="44"/>
      <c r="J31" s="44"/>
      <c r="K31" s="44"/>
    </row>
    <row r="32" spans="1:11" ht="24" customHeight="1">
      <c r="A32" s="44"/>
      <c r="B32" s="44"/>
      <c r="C32" s="44" t="s">
        <v>97</v>
      </c>
      <c r="D32" s="44"/>
      <c r="E32" s="44"/>
      <c r="F32" s="44"/>
      <c r="G32" s="44"/>
      <c r="H32" s="44"/>
      <c r="I32" s="44"/>
      <c r="J32" s="44"/>
      <c r="K32" s="44"/>
    </row>
    <row r="33" spans="1:11" ht="24" customHeight="1">
      <c r="A33" s="44"/>
      <c r="B33" s="44"/>
      <c r="C33" s="44"/>
      <c r="D33" s="44"/>
      <c r="E33" s="44"/>
      <c r="F33" s="44"/>
      <c r="G33" s="44"/>
      <c r="H33" s="44"/>
      <c r="I33" s="44"/>
      <c r="J33" s="44"/>
      <c r="K33" s="44"/>
    </row>
    <row r="34" spans="1:11" ht="30" customHeight="1">
      <c r="A34" s="45">
        <v>11</v>
      </c>
      <c r="B34" s="45" t="s">
        <v>27</v>
      </c>
      <c r="C34" s="44" t="s">
        <v>98</v>
      </c>
      <c r="D34" s="44"/>
      <c r="E34" s="44"/>
      <c r="F34" s="44"/>
      <c r="G34" s="44"/>
      <c r="H34" s="44"/>
      <c r="I34" s="44"/>
      <c r="J34" s="44"/>
      <c r="K34" s="44"/>
    </row>
    <row r="35" spans="1:11" ht="30" customHeight="1">
      <c r="A35" s="44"/>
      <c r="B35" s="44"/>
      <c r="C35" s="44" t="s">
        <v>99</v>
      </c>
      <c r="D35" s="44"/>
      <c r="E35" s="44"/>
      <c r="F35" s="44"/>
      <c r="G35" s="44" t="s">
        <v>48</v>
      </c>
      <c r="H35" s="44"/>
      <c r="I35" s="44"/>
      <c r="J35" s="44"/>
      <c r="K35" s="44"/>
    </row>
    <row r="36" spans="1:11" ht="30" customHeight="1">
      <c r="A36" s="44"/>
      <c r="B36" s="44"/>
      <c r="C36" s="44" t="s">
        <v>100</v>
      </c>
      <c r="D36" s="44"/>
      <c r="E36" s="44"/>
      <c r="F36" s="44"/>
      <c r="G36" s="44" t="s">
        <v>48</v>
      </c>
      <c r="H36" s="44"/>
      <c r="I36" s="44"/>
      <c r="J36" s="44"/>
      <c r="K36" s="44"/>
    </row>
    <row r="37" spans="1:11" ht="30" customHeight="1">
      <c r="A37" s="44"/>
      <c r="B37" s="44"/>
      <c r="C37" s="44" t="s">
        <v>101</v>
      </c>
      <c r="D37" s="44"/>
      <c r="E37" s="44"/>
      <c r="F37" s="44"/>
      <c r="G37" s="44"/>
      <c r="H37" s="44"/>
      <c r="I37" s="44"/>
      <c r="J37" s="44"/>
      <c r="K37" s="44"/>
    </row>
    <row r="38" spans="1:11" ht="30" customHeight="1">
      <c r="A38" s="44"/>
      <c r="B38" s="44"/>
      <c r="C38" s="44" t="s">
        <v>102</v>
      </c>
      <c r="D38" s="44"/>
      <c r="E38" s="44"/>
      <c r="F38" s="44"/>
      <c r="G38" s="44" t="s">
        <v>48</v>
      </c>
      <c r="H38" s="44"/>
      <c r="I38" s="44"/>
      <c r="J38" s="44"/>
      <c r="K38" s="44"/>
    </row>
    <row r="39" spans="1:11" ht="30" customHeight="1">
      <c r="A39" s="44"/>
      <c r="B39" s="44"/>
      <c r="C39" s="44" t="s">
        <v>103</v>
      </c>
      <c r="D39" s="44"/>
      <c r="E39" s="44"/>
      <c r="F39" s="44"/>
      <c r="G39" s="44"/>
      <c r="H39" s="44"/>
      <c r="I39" s="44"/>
      <c r="J39" s="44"/>
      <c r="K39" s="44"/>
    </row>
    <row r="40" spans="1:11" ht="30" customHeight="1">
      <c r="A40" s="44"/>
      <c r="B40" s="44"/>
      <c r="C40" s="44" t="s">
        <v>104</v>
      </c>
      <c r="D40" s="44"/>
      <c r="E40" s="44"/>
      <c r="F40" s="44"/>
      <c r="G40" s="44" t="s">
        <v>48</v>
      </c>
      <c r="H40" s="44"/>
      <c r="I40" s="44"/>
      <c r="J40" s="44"/>
      <c r="K40" s="44"/>
    </row>
    <row r="41" spans="1:11" ht="30" customHeight="1">
      <c r="A41" s="44"/>
      <c r="B41" s="44"/>
      <c r="C41" s="44"/>
      <c r="D41" s="44"/>
      <c r="E41" s="44"/>
      <c r="F41" s="44"/>
      <c r="G41" s="44"/>
      <c r="H41" s="44"/>
      <c r="I41" s="44"/>
      <c r="J41" s="44"/>
      <c r="K41" s="44"/>
    </row>
    <row r="42" spans="1:11" ht="30" customHeight="1">
      <c r="A42" s="44">
        <v>12</v>
      </c>
      <c r="B42" s="44" t="s">
        <v>27</v>
      </c>
      <c r="C42" s="44" t="s">
        <v>105</v>
      </c>
      <c r="D42" s="44"/>
      <c r="E42" s="44"/>
      <c r="F42" s="44"/>
      <c r="G42" s="44" t="str">
        <f>DATA!D10</f>
        <v>SINGAPORE</v>
      </c>
      <c r="H42" s="44"/>
      <c r="I42" s="44"/>
      <c r="J42" s="44"/>
      <c r="K42" s="44"/>
    </row>
    <row r="43" spans="1:11" ht="30" customHeight="1">
      <c r="A43" s="44"/>
      <c r="B43" s="44"/>
      <c r="C43" s="44"/>
      <c r="D43" s="44"/>
      <c r="E43" s="44"/>
      <c r="F43" s="44"/>
      <c r="G43" s="44"/>
      <c r="H43" s="44"/>
      <c r="I43" s="44"/>
      <c r="J43" s="44"/>
      <c r="K43" s="44"/>
    </row>
    <row r="44" spans="1:11" ht="30" customHeight="1">
      <c r="A44" s="44"/>
      <c r="B44" s="44"/>
      <c r="C44" s="44" t="s">
        <v>106</v>
      </c>
      <c r="D44" s="44"/>
      <c r="E44" s="44"/>
      <c r="F44" s="44"/>
      <c r="G44" s="44" t="str">
        <f>'OFFICE NOTE(3)'!D9</f>
        <v>From   8/3/2014 ,To   9/4/2015</v>
      </c>
      <c r="H44" s="44"/>
      <c r="I44" s="44"/>
      <c r="J44" s="44"/>
      <c r="K44" s="44"/>
    </row>
    <row r="45" spans="1:11" ht="30" customHeight="1">
      <c r="A45" s="44"/>
      <c r="B45" s="44"/>
      <c r="C45" s="44"/>
      <c r="D45" s="44"/>
      <c r="E45" s="44"/>
      <c r="F45" s="44"/>
      <c r="G45" s="44"/>
      <c r="H45" s="44"/>
      <c r="I45" s="44"/>
      <c r="J45" s="44"/>
      <c r="K45" s="44"/>
    </row>
    <row r="46" spans="1:11" ht="30" customHeight="1">
      <c r="A46" s="44"/>
      <c r="B46" s="44"/>
      <c r="C46" s="44" t="s">
        <v>107</v>
      </c>
      <c r="D46" s="44"/>
      <c r="E46" s="44"/>
      <c r="F46" s="44"/>
      <c r="G46" s="44" t="s">
        <v>187</v>
      </c>
      <c r="H46" s="44"/>
      <c r="I46" s="44"/>
      <c r="J46" s="44"/>
      <c r="K46" s="44"/>
    </row>
    <row r="47" spans="1:11" ht="30" customHeight="1">
      <c r="A47" s="44"/>
      <c r="B47" s="44"/>
      <c r="C47" s="44"/>
      <c r="D47" s="44"/>
      <c r="E47" s="44"/>
      <c r="F47" s="44"/>
      <c r="G47" s="44"/>
      <c r="H47" s="44"/>
      <c r="I47" s="44"/>
      <c r="J47" s="44"/>
      <c r="K47" s="44"/>
    </row>
    <row r="48" spans="1:11" ht="30" customHeight="1">
      <c r="A48" s="44"/>
      <c r="B48" s="44"/>
      <c r="C48" s="44" t="s">
        <v>108</v>
      </c>
      <c r="D48" s="44"/>
      <c r="E48" s="44"/>
      <c r="F48" s="44"/>
      <c r="G48" s="44" t="s">
        <v>166</v>
      </c>
      <c r="H48" s="44"/>
      <c r="I48" s="44"/>
      <c r="J48" s="44"/>
      <c r="K48" s="44"/>
    </row>
    <row r="49" spans="1:11" ht="18.75" customHeight="1">
      <c r="A49" s="44"/>
      <c r="B49" s="44"/>
      <c r="C49" s="44"/>
      <c r="D49" s="44"/>
      <c r="E49" s="44"/>
      <c r="F49" s="44"/>
      <c r="G49" s="44"/>
      <c r="H49" s="44"/>
      <c r="I49" s="44"/>
      <c r="J49" s="44"/>
      <c r="K49" s="44"/>
    </row>
    <row r="50" spans="1:11" ht="12.75" customHeight="1">
      <c r="A50" s="44"/>
      <c r="B50" s="44"/>
      <c r="C50" s="44"/>
      <c r="D50" s="44"/>
      <c r="E50" s="44"/>
      <c r="F50" s="44"/>
      <c r="G50" s="44"/>
      <c r="H50" s="44"/>
      <c r="I50" s="44"/>
      <c r="J50" s="44"/>
      <c r="K50" s="44"/>
    </row>
    <row r="51" spans="1:11" ht="30" customHeight="1">
      <c r="A51" s="125" t="s">
        <v>109</v>
      </c>
      <c r="B51" s="125"/>
      <c r="C51" s="125"/>
      <c r="D51" s="125"/>
      <c r="E51" s="125"/>
      <c r="F51" s="125"/>
      <c r="G51" s="125"/>
      <c r="H51" s="125"/>
      <c r="I51" s="125"/>
      <c r="J51" s="125"/>
      <c r="K51" s="125"/>
    </row>
    <row r="52" spans="1:11" ht="15.75" customHeight="1">
      <c r="A52" s="44"/>
      <c r="B52" s="44"/>
      <c r="C52" s="44"/>
      <c r="D52" s="44"/>
      <c r="E52" s="44"/>
      <c r="F52" s="44"/>
      <c r="G52" s="44"/>
      <c r="H52" s="44"/>
      <c r="I52" s="44"/>
      <c r="J52" s="44"/>
      <c r="K52" s="44"/>
    </row>
    <row r="53" spans="1:11" ht="30" customHeight="1">
      <c r="A53" s="44"/>
      <c r="B53" s="44"/>
      <c r="C53" s="145" t="str">
        <f>CONCATENATE("I,",E3," ","declare that the above particulars furnished by me are true and correct")</f>
        <v>I, CHAYANAM SRINIVAS declare that the above particulars furnished by me are true and correct</v>
      </c>
      <c r="D53" s="145"/>
      <c r="E53" s="145"/>
      <c r="F53" s="145"/>
      <c r="G53" s="145"/>
      <c r="H53" s="145"/>
      <c r="I53" s="145"/>
      <c r="J53" s="145"/>
      <c r="K53" s="44"/>
    </row>
    <row r="54" spans="1:11" ht="11.25" customHeight="1">
      <c r="A54" s="44"/>
      <c r="B54" s="44"/>
      <c r="C54" s="145"/>
      <c r="D54" s="145"/>
      <c r="E54" s="145"/>
      <c r="F54" s="145"/>
      <c r="G54" s="145"/>
      <c r="H54" s="145"/>
      <c r="I54" s="145"/>
      <c r="J54" s="145"/>
      <c r="K54" s="44"/>
    </row>
    <row r="55" spans="1:11" ht="17.25" customHeight="1">
      <c r="A55" s="44"/>
      <c r="B55" s="44"/>
      <c r="C55" s="44"/>
      <c r="D55" s="44"/>
      <c r="E55" s="44"/>
      <c r="F55" s="44"/>
      <c r="G55" s="44"/>
      <c r="H55" s="44"/>
      <c r="I55" s="44"/>
      <c r="J55" s="44"/>
      <c r="K55" s="44"/>
    </row>
    <row r="56" spans="1:11" ht="30" customHeight="1">
      <c r="A56" s="44"/>
      <c r="B56" s="44"/>
      <c r="C56" s="44"/>
      <c r="D56" s="44"/>
      <c r="E56" s="44"/>
      <c r="F56" s="44"/>
      <c r="G56" s="44"/>
      <c r="H56" s="44" t="s">
        <v>112</v>
      </c>
      <c r="I56" s="44"/>
      <c r="J56" s="44"/>
      <c r="K56" s="44"/>
    </row>
    <row r="57" spans="1:11" ht="27.75" customHeight="1">
      <c r="A57" s="125" t="s">
        <v>110</v>
      </c>
      <c r="B57" s="125"/>
      <c r="C57" s="125"/>
      <c r="D57" s="125"/>
      <c r="E57" s="125"/>
      <c r="F57" s="125"/>
      <c r="G57" s="125"/>
      <c r="H57" s="125"/>
      <c r="I57" s="125"/>
      <c r="J57" s="125"/>
      <c r="K57" s="125"/>
    </row>
    <row r="58" spans="1:11" ht="46.5" customHeight="1">
      <c r="C58" s="145" t="s">
        <v>188</v>
      </c>
      <c r="D58" s="145"/>
      <c r="E58" s="145"/>
      <c r="F58" s="145"/>
      <c r="G58" s="145"/>
      <c r="H58" s="145"/>
      <c r="I58" s="145"/>
      <c r="J58" s="145"/>
    </row>
    <row r="59" spans="1:11" ht="5.25" customHeight="1">
      <c r="C59" s="44"/>
      <c r="D59" s="44"/>
      <c r="E59" s="44"/>
      <c r="F59" s="44"/>
      <c r="G59" s="44"/>
      <c r="H59" s="44"/>
      <c r="I59" s="44"/>
      <c r="J59" s="44"/>
    </row>
    <row r="60" spans="1:11" ht="17.25" customHeight="1">
      <c r="C60" s="44"/>
      <c r="D60" s="44"/>
      <c r="E60" s="44"/>
      <c r="F60" s="44"/>
      <c r="G60" s="44"/>
      <c r="H60" s="44"/>
      <c r="I60" s="44"/>
      <c r="J60" s="44"/>
    </row>
    <row r="61" spans="1:11" ht="30" customHeight="1">
      <c r="C61" s="44" t="s">
        <v>111</v>
      </c>
      <c r="D61" s="44"/>
      <c r="E61" s="44"/>
      <c r="F61" s="44"/>
      <c r="G61" s="44"/>
      <c r="H61" s="44"/>
      <c r="I61" s="44"/>
      <c r="J61" s="44"/>
    </row>
    <row r="62" spans="1:11" ht="30" customHeight="1">
      <c r="C62" s="44"/>
      <c r="D62" s="44"/>
      <c r="E62" s="44"/>
      <c r="F62" s="44"/>
      <c r="G62" s="44"/>
      <c r="H62" s="44"/>
      <c r="I62" s="44"/>
      <c r="J62" s="44"/>
    </row>
    <row r="63" spans="1:11" ht="17.25" customHeight="1">
      <c r="C63" s="44"/>
      <c r="D63" s="44"/>
      <c r="E63" s="44"/>
      <c r="F63" s="44"/>
      <c r="G63" s="44"/>
      <c r="H63" s="44"/>
      <c r="I63" s="44"/>
      <c r="J63" s="44"/>
    </row>
    <row r="64" spans="1:11" ht="23.25" customHeight="1">
      <c r="C64" s="44"/>
      <c r="D64" s="44"/>
      <c r="E64" s="54" t="s">
        <v>189</v>
      </c>
      <c r="F64" s="44"/>
      <c r="G64" s="44"/>
      <c r="H64" s="44"/>
      <c r="I64" s="44"/>
      <c r="J64" s="44"/>
    </row>
    <row r="65" spans="3:10" ht="30" customHeight="1">
      <c r="C65" s="44"/>
      <c r="D65" s="44"/>
      <c r="E65" s="48"/>
      <c r="F65" s="44"/>
      <c r="G65" s="44"/>
      <c r="H65" s="44"/>
      <c r="I65" s="44"/>
      <c r="J65" s="44"/>
    </row>
  </sheetData>
  <mergeCells count="21">
    <mergeCell ref="C58:J58"/>
    <mergeCell ref="C53:J53"/>
    <mergeCell ref="C54:J54"/>
    <mergeCell ref="A51:K51"/>
    <mergeCell ref="A1:K1"/>
    <mergeCell ref="A57:K57"/>
    <mergeCell ref="C13:D13"/>
    <mergeCell ref="C14:D14"/>
    <mergeCell ref="C15:D15"/>
    <mergeCell ref="C16:D16"/>
    <mergeCell ref="C17:D17"/>
    <mergeCell ref="B2:J2"/>
    <mergeCell ref="E6:F6"/>
    <mergeCell ref="D7:D8"/>
    <mergeCell ref="C7:C8"/>
    <mergeCell ref="A7:A8"/>
    <mergeCell ref="B7:B8"/>
    <mergeCell ref="E7:I8"/>
    <mergeCell ref="E9:I9"/>
    <mergeCell ref="E11:I11"/>
    <mergeCell ref="E10:I10"/>
  </mergeCells>
  <pageMargins left="0.7" right="0.7" top="0.75" bottom="0.75" header="0.3" footer="0.3"/>
  <pageSetup paperSize="9" scale="88" orientation="portrait" verticalDpi="300" r:id="rId1"/>
  <headerFooter>
    <oddFooter>&amp;LPRTU GUNTUR&amp;Cwww.gunturbadi.com&amp;RK.V.NAGARAJU,PET ZPHS UPPLAPADU</oddFooter>
  </headerFooter>
  <rowBreaks count="1" manualBreakCount="1">
    <brk id="33" max="9" man="1"/>
  </rowBreaks>
  <drawing r:id="rId2"/>
</worksheet>
</file>

<file path=xl/worksheets/sheet8.xml><?xml version="1.0" encoding="utf-8"?>
<worksheet xmlns="http://schemas.openxmlformats.org/spreadsheetml/2006/main" xmlns:r="http://schemas.openxmlformats.org/officeDocument/2006/relationships">
  <dimension ref="A1:W64"/>
  <sheetViews>
    <sheetView topLeftCell="A4" workbookViewId="0">
      <selection sqref="A1:J1"/>
    </sheetView>
  </sheetViews>
  <sheetFormatPr defaultRowHeight="14.25"/>
  <cols>
    <col min="1" max="1" width="2.7109375" style="15" customWidth="1"/>
    <col min="2" max="8" width="9.140625" style="15"/>
    <col min="9" max="9" width="10.7109375" style="15" bestFit="1" customWidth="1"/>
    <col min="10" max="14" width="9.140625" style="15"/>
    <col min="15" max="15" width="9.140625" style="15" hidden="1" customWidth="1"/>
    <col min="16" max="17" width="9.140625" style="15" customWidth="1"/>
    <col min="18" max="16384" width="9.140625" style="15"/>
  </cols>
  <sheetData>
    <row r="1" spans="1:10" hidden="1">
      <c r="A1" s="146" t="str">
        <f>CONCATENATE("PROCEEDINGS OF "," ",DATA!F17," ",DATA!F18)</f>
        <v>PROCEEDINGS OF  DISTRICT EDUCATIONAL OFFICER GUNTUR</v>
      </c>
      <c r="B1" s="146"/>
      <c r="C1" s="146"/>
      <c r="D1" s="146"/>
      <c r="E1" s="146"/>
      <c r="F1" s="146"/>
      <c r="G1" s="146"/>
      <c r="H1" s="146"/>
      <c r="I1" s="146"/>
      <c r="J1" s="146"/>
    </row>
    <row r="2" spans="1:10" hidden="1">
      <c r="A2" s="146" t="str">
        <f>CONCATENATE("PRESENT:",DATA!J19," ",DATA!F19," ",DATA!D20)</f>
        <v>PRESENT:Sri K.V.SRINIVASULA REDDY M.A.,M.Ed</v>
      </c>
      <c r="B2" s="146"/>
      <c r="C2" s="146"/>
      <c r="D2" s="146"/>
      <c r="E2" s="146"/>
      <c r="F2" s="146"/>
      <c r="G2" s="146"/>
      <c r="H2" s="146"/>
      <c r="I2" s="146"/>
      <c r="J2" s="146"/>
    </row>
    <row r="3" spans="1:10" s="3" customFormat="1" ht="31.5" hidden="1" customHeight="1">
      <c r="A3" s="3" t="s">
        <v>24</v>
      </c>
      <c r="C3" s="3" t="str">
        <f>DATA!D31</f>
        <v>7109/A6/2014</v>
      </c>
      <c r="H3" s="4" t="s">
        <v>25</v>
      </c>
      <c r="I3" s="42">
        <f>DATA!D32</f>
        <v>0</v>
      </c>
    </row>
    <row r="5" spans="1:10">
      <c r="A5" s="146" t="s">
        <v>185</v>
      </c>
      <c r="B5" s="146"/>
      <c r="C5" s="146"/>
      <c r="D5" s="146"/>
      <c r="E5" s="146"/>
      <c r="F5" s="146"/>
      <c r="G5" s="146"/>
      <c r="H5" s="146"/>
      <c r="I5" s="146"/>
      <c r="J5" s="146"/>
    </row>
    <row r="6" spans="1:10" ht="20.25" customHeight="1"/>
    <row r="7" spans="1:10">
      <c r="B7" s="150" t="s">
        <v>113</v>
      </c>
      <c r="C7" s="150"/>
      <c r="D7" s="150"/>
      <c r="E7" s="150"/>
      <c r="F7" s="150"/>
      <c r="G7" s="150"/>
      <c r="H7" s="150"/>
      <c r="I7" s="150"/>
      <c r="J7" s="150"/>
    </row>
    <row r="8" spans="1:10">
      <c r="B8" s="150" t="s">
        <v>114</v>
      </c>
      <c r="C8" s="150"/>
      <c r="D8" s="150"/>
      <c r="E8" s="150"/>
      <c r="F8" s="150"/>
      <c r="G8" s="150"/>
      <c r="H8" s="150"/>
      <c r="I8" s="150"/>
      <c r="J8" s="150"/>
    </row>
    <row r="9" spans="1:10">
      <c r="B9" s="150" t="s">
        <v>115</v>
      </c>
      <c r="C9" s="150"/>
      <c r="D9" s="150"/>
      <c r="E9" s="150"/>
      <c r="F9" s="150"/>
      <c r="G9" s="150"/>
      <c r="H9" s="150"/>
      <c r="I9" s="150"/>
      <c r="J9" s="150"/>
    </row>
    <row r="11" spans="1:10" ht="15" customHeight="1">
      <c r="B11" s="17"/>
      <c r="C11" s="17"/>
      <c r="D11" s="17"/>
      <c r="E11" s="17"/>
      <c r="F11" s="17"/>
      <c r="G11" s="17"/>
      <c r="H11" s="17"/>
      <c r="I11" s="17"/>
      <c r="J11" s="17"/>
    </row>
    <row r="13" spans="1:10">
      <c r="B13" s="150" t="s">
        <v>116</v>
      </c>
      <c r="C13" s="150"/>
      <c r="D13" s="150"/>
      <c r="E13" s="150"/>
      <c r="F13" s="150"/>
      <c r="G13" s="150"/>
      <c r="H13" s="150"/>
      <c r="I13" s="150"/>
      <c r="J13" s="150"/>
    </row>
    <row r="14" spans="1:10">
      <c r="B14" s="150" t="s">
        <v>75</v>
      </c>
      <c r="C14" s="150"/>
      <c r="D14" s="150"/>
      <c r="E14" s="150"/>
      <c r="F14" s="150"/>
      <c r="G14" s="150"/>
      <c r="H14" s="150"/>
      <c r="I14" s="150"/>
      <c r="J14" s="150"/>
    </row>
    <row r="16" spans="1:10" hidden="1"/>
    <row r="17" spans="2:23" hidden="1"/>
    <row r="18" spans="2:23" hidden="1"/>
    <row r="19" spans="2:23" hidden="1"/>
    <row r="20" spans="2:23" hidden="1"/>
    <row r="24" spans="2:23">
      <c r="B24" s="149" t="str">
        <f>CONCATENATE(    O61," ",O63," ",O64)</f>
        <v xml:space="preserve">           Certified that Sri  CHAYANAM SRINIVAS,  F/O CHAYANAM SAMBASIVA RAO  is a temporary/Permanent Employee of this (Office address) Z.P.HIGH SCHOOL GANAPAVARAM  From (date) 8/3/1974  and is at present holding the post of SCHOOL ASSISTANT B.S Sri      is /are a dependent family member(s) of Sri/Smt.  CHAYANAM SRINIVAS  and his/her identity is certified. ThisMinstry/Department/Organization has no objection to His/her acquiring Indain Passport. The under signed is duly authorized to sign This identiry of certificate. i have read the provisions of section6(2) of the Passports act, 1967 and certify that these are not attracted in case of this applicant  I recommend issue of an Indian Passport to him/her.It is certified that this organization is a state Government/Statutory body. The identity Cared Number of Sri/Smt (Employee)  CHAYANAM SRINIVAS is 0645239</v>
      </c>
      <c r="C24" s="149"/>
      <c r="D24" s="149"/>
      <c r="E24" s="149"/>
      <c r="F24" s="149"/>
      <c r="G24" s="149"/>
      <c r="H24" s="149"/>
      <c r="I24" s="149"/>
      <c r="J24" s="149"/>
    </row>
    <row r="25" spans="2:23">
      <c r="B25" s="149"/>
      <c r="C25" s="149"/>
      <c r="D25" s="149"/>
      <c r="E25" s="149"/>
      <c r="F25" s="149"/>
      <c r="G25" s="149"/>
      <c r="H25" s="149"/>
      <c r="I25" s="149"/>
      <c r="J25" s="149"/>
    </row>
    <row r="26" spans="2:23">
      <c r="B26" s="149"/>
      <c r="C26" s="149"/>
      <c r="D26" s="149"/>
      <c r="E26" s="149"/>
      <c r="F26" s="149"/>
      <c r="G26" s="149"/>
      <c r="H26" s="149"/>
      <c r="I26" s="149"/>
      <c r="J26" s="149"/>
    </row>
    <row r="27" spans="2:23" ht="187.5" customHeight="1">
      <c r="B27" s="149"/>
      <c r="C27" s="149"/>
      <c r="D27" s="149"/>
      <c r="E27" s="149"/>
      <c r="F27" s="149"/>
      <c r="G27" s="149"/>
      <c r="H27" s="149"/>
      <c r="I27" s="149"/>
      <c r="J27" s="149"/>
      <c r="T27" s="18"/>
      <c r="U27" s="18"/>
      <c r="V27" s="18"/>
      <c r="W27" s="18"/>
    </row>
    <row r="29" spans="2:23" ht="45" customHeight="1"/>
    <row r="30" spans="2:23">
      <c r="G30" s="16"/>
    </row>
    <row r="31" spans="2:23">
      <c r="G31" s="16"/>
    </row>
    <row r="32" spans="2:23">
      <c r="G32" s="16"/>
    </row>
    <row r="33" spans="3:7" ht="31.5" customHeight="1">
      <c r="G33" s="15" t="str">
        <f>DATA!F21</f>
        <v/>
      </c>
    </row>
    <row r="36" spans="3:7">
      <c r="C36" s="15" t="s">
        <v>186</v>
      </c>
    </row>
    <row r="61" spans="15:19" ht="409.5">
      <c r="O61" s="18" t="str">
        <f>CONCATENATE("           Certified that"," ",DATA!M7," ",DATA!F3,",  ",DATA!M2," ",DATA!F4," "," is a temporary/Permanent Employee of this (Office address)"," ",DATA!F7," "," From (date)"," ",DATA!L13,"/",DATA!L14,"/",DATA!L15," "," and is at present holding the post of"," ",DATA!F5," ",DATA!M7," ",DATA!D13," ",DATA!D14," ",DATA!D15," ",DATA!D16," "," is /are a dependent family member(s) of Sri/Smt."," ",DATA!F3," "," and his/her identity is certified. ThisMinstry/Department/Organization has no objection to His/her acquiring Indain Passport. The under signed is duly authorized to sign")</f>
        <v xml:space="preserve">           Certified that Sri  CHAYANAM SRINIVAS,  F/O CHAYANAM SAMBASIVA RAO  is a temporary/Permanent Employee of this (Office address) Z.P.HIGH SCHOOL GANAPAVARAM  From (date) 8/3/1974  and is at present holding the post of SCHOOL ASSISTANT B.S Sri      is /are a dependent family member(s) of Sri/Smt.  CHAYANAM SRINIVAS  and his/her identity is certified. ThisMinstry/Department/Organization has no objection to His/her acquiring Indain Passport. The under signed is duly authorized to sign</v>
      </c>
      <c r="P61" s="18"/>
      <c r="Q61" s="18"/>
      <c r="R61" s="18"/>
      <c r="S61" s="18"/>
    </row>
    <row r="63" spans="15:19">
      <c r="O63" s="15" t="s">
        <v>131</v>
      </c>
    </row>
    <row r="64" spans="15:19">
      <c r="O64" s="19" t="str">
        <f>CONCATENATE(" I recommend issue of an Indian Passport to him/her.It is certified that this organization is a state Government/Statutory body. The identity Cared Number of Sri/Smt (Employee)"," ",DATA!F3," ","is"," ",DATA!F22)</f>
        <v xml:space="preserve"> I recommend issue of an Indian Passport to him/her.It is certified that this organization is a state Government/Statutory body. The identity Cared Number of Sri/Smt (Employee)  CHAYANAM SRINIVAS is 0645239</v>
      </c>
    </row>
  </sheetData>
  <mergeCells count="9">
    <mergeCell ref="A5:J5"/>
    <mergeCell ref="B24:J27"/>
    <mergeCell ref="A1:J1"/>
    <mergeCell ref="A2:J2"/>
    <mergeCell ref="B7:J7"/>
    <mergeCell ref="B8:J8"/>
    <mergeCell ref="B9:J9"/>
    <mergeCell ref="B13:J13"/>
    <mergeCell ref="B14:J14"/>
  </mergeCells>
  <pageMargins left="0.7" right="0.7" top="0.75" bottom="0.75" header="0.3" footer="0.3"/>
  <pageSetup paperSize="9" orientation="portrait" verticalDpi="300" r:id="rId1"/>
  <headerFooter>
    <oddFooter>&amp;LPRTUGUNTUR&amp;Cwww.gunturbadi.com&amp;RK.V.NAGARAJU,PET,ZPHS UPPALAPADU</oddFooter>
  </headerFooter>
  <drawing r:id="rId2"/>
</worksheet>
</file>

<file path=xl/worksheets/sheet9.xml><?xml version="1.0" encoding="utf-8"?>
<worksheet xmlns="http://schemas.openxmlformats.org/spreadsheetml/2006/main" xmlns:r="http://schemas.openxmlformats.org/officeDocument/2006/relationships">
  <sheetPr>
    <pageSetUpPr fitToPage="1"/>
  </sheetPr>
  <dimension ref="B2:V142"/>
  <sheetViews>
    <sheetView workbookViewId="0"/>
  </sheetViews>
  <sheetFormatPr defaultRowHeight="15"/>
  <cols>
    <col min="1" max="1" width="2.28515625" customWidth="1"/>
    <col min="10" max="10" width="10.5703125" customWidth="1"/>
    <col min="14" max="18" width="9.140625" hidden="1" customWidth="1"/>
  </cols>
  <sheetData>
    <row r="2" spans="2:20" ht="15.75">
      <c r="B2" s="155" t="s">
        <v>152</v>
      </c>
      <c r="C2" s="155"/>
      <c r="D2" s="155"/>
      <c r="E2" s="155"/>
      <c r="F2" s="155"/>
      <c r="G2" s="155"/>
      <c r="H2" s="155"/>
      <c r="I2" s="155"/>
      <c r="J2" s="155"/>
    </row>
    <row r="3" spans="2:20" ht="63" customHeight="1">
      <c r="B3" s="153" t="str">
        <f>CONCATENATE(Q108," ",N114)</f>
        <v xml:space="preserve">      Certified that the applicant  Sri  CHAYANAM SRINIVAS working as SCHOOL ASSISTANT B.S inZ.P.HIGH SCHOOL GANAPAVARAM NADENDLA(Mandal)GUNTUR(Dist) has no disciplinary Preceedings/allegations against her/him, and also there are no grounds to believe that the applicant security regards of Government.</v>
      </c>
      <c r="C3" s="153"/>
      <c r="D3" s="153"/>
      <c r="E3" s="153"/>
      <c r="F3" s="153"/>
      <c r="G3" s="153"/>
      <c r="H3" s="153"/>
      <c r="I3" s="153"/>
      <c r="J3" s="153"/>
      <c r="M3" s="18"/>
      <c r="S3" s="18"/>
      <c r="T3" s="18"/>
    </row>
    <row r="4" spans="2:20">
      <c r="B4" s="49"/>
      <c r="C4" s="49"/>
      <c r="D4" s="49"/>
      <c r="E4" s="49"/>
      <c r="F4" s="49"/>
      <c r="G4" s="49"/>
      <c r="H4" s="49"/>
      <c r="I4" s="49"/>
      <c r="J4" s="49"/>
      <c r="L4" s="18"/>
      <c r="M4" s="18"/>
      <c r="S4" s="18"/>
      <c r="T4" s="18"/>
    </row>
    <row r="5" spans="2:20">
      <c r="B5" s="49"/>
      <c r="C5" s="49"/>
      <c r="D5" s="49"/>
      <c r="E5" s="49"/>
      <c r="F5" s="49"/>
      <c r="G5" s="49"/>
      <c r="H5" s="49"/>
      <c r="I5" s="49"/>
      <c r="J5" s="49"/>
      <c r="L5" s="18"/>
      <c r="M5" s="18"/>
      <c r="S5" s="18"/>
      <c r="T5" s="18"/>
    </row>
    <row r="6" spans="2:20" ht="15" customHeight="1">
      <c r="B6" s="153"/>
      <c r="C6" s="153"/>
      <c r="D6" s="153"/>
      <c r="E6" s="153"/>
      <c r="F6" s="153"/>
      <c r="G6" s="153"/>
      <c r="H6" s="153"/>
      <c r="I6" s="153"/>
      <c r="J6" s="153"/>
    </row>
    <row r="7" spans="2:20">
      <c r="B7" s="58" t="s">
        <v>117</v>
      </c>
      <c r="C7" s="58"/>
      <c r="D7" s="58"/>
      <c r="E7" s="58"/>
      <c r="F7" s="58"/>
      <c r="G7" s="58"/>
      <c r="H7" s="58"/>
      <c r="I7" s="58"/>
      <c r="J7" s="58"/>
    </row>
    <row r="8" spans="2:20">
      <c r="B8" s="50" t="s">
        <v>124</v>
      </c>
      <c r="C8" s="50"/>
      <c r="D8" s="50"/>
      <c r="E8" s="50"/>
      <c r="F8" s="50"/>
      <c r="G8" s="50"/>
      <c r="H8" s="51" t="s">
        <v>125</v>
      </c>
      <c r="I8" s="50"/>
      <c r="J8" s="50"/>
    </row>
    <row r="9" spans="2:20" ht="15" customHeight="1">
      <c r="B9" s="156" t="s">
        <v>123</v>
      </c>
      <c r="C9" s="156"/>
      <c r="D9" s="156"/>
      <c r="E9" s="156"/>
      <c r="F9" s="156"/>
      <c r="G9" s="156"/>
      <c r="H9" s="156"/>
      <c r="I9" s="156"/>
      <c r="J9" s="156"/>
    </row>
    <row r="10" spans="2:20" ht="15" customHeight="1">
      <c r="B10" s="155" t="s">
        <v>153</v>
      </c>
      <c r="C10" s="156"/>
      <c r="D10" s="156"/>
      <c r="E10" s="156"/>
      <c r="F10" s="156"/>
      <c r="G10" s="156"/>
      <c r="H10" s="156"/>
      <c r="I10" s="156"/>
      <c r="J10" s="156"/>
    </row>
    <row r="11" spans="2:20" ht="67.5" customHeight="1">
      <c r="B11" s="154" t="str">
        <f>CONCATENATE(Q108," ",N117)</f>
        <v xml:space="preserve">      Certified that the applicant  Sri  CHAYANAM SRINIVAS working as SCHOOL ASSISTANT B.S inZ.P.HIGH SCHOOL GANAPAVARAM NADENDLA(Mandal)GUNTUR(Dist) to Government in regard to Home building loans/motor car/house rent arrear/other Government dues which are objectionable for issuing N.O.C.</v>
      </c>
      <c r="C11" s="154"/>
      <c r="D11" s="154"/>
      <c r="E11" s="154"/>
      <c r="F11" s="154"/>
      <c r="G11" s="154"/>
      <c r="H11" s="154"/>
      <c r="I11" s="154"/>
      <c r="J11" s="154"/>
    </row>
    <row r="12" spans="2:20">
      <c r="B12" s="49"/>
      <c r="C12" s="49"/>
      <c r="D12" s="49"/>
      <c r="E12" s="49"/>
      <c r="F12" s="49"/>
      <c r="G12" s="49"/>
      <c r="H12" s="49"/>
      <c r="I12" s="49"/>
      <c r="J12" s="49"/>
    </row>
    <row r="13" spans="2:20">
      <c r="B13" s="49"/>
      <c r="C13" s="49"/>
      <c r="D13" s="49"/>
      <c r="E13" s="49"/>
      <c r="F13" s="49"/>
      <c r="G13" s="49"/>
      <c r="H13" s="49"/>
      <c r="I13" s="49"/>
      <c r="J13" s="49"/>
    </row>
    <row r="14" spans="2:20">
      <c r="B14" s="58" t="s">
        <v>117</v>
      </c>
      <c r="C14" s="58"/>
      <c r="D14" s="58"/>
      <c r="E14" s="58"/>
      <c r="F14" s="58"/>
      <c r="G14" s="58"/>
      <c r="H14" s="58"/>
      <c r="I14" s="58"/>
      <c r="J14" s="58"/>
    </row>
    <row r="15" spans="2:20">
      <c r="B15" s="50" t="s">
        <v>124</v>
      </c>
      <c r="C15" s="50"/>
      <c r="D15" s="50"/>
      <c r="E15" s="50"/>
      <c r="F15" s="50"/>
      <c r="G15" s="50"/>
      <c r="H15" s="51" t="s">
        <v>125</v>
      </c>
      <c r="I15" s="50"/>
      <c r="J15" s="50"/>
    </row>
    <row r="16" spans="2:20">
      <c r="B16" s="155" t="s">
        <v>154</v>
      </c>
      <c r="C16" s="156"/>
      <c r="D16" s="156"/>
      <c r="E16" s="156"/>
      <c r="F16" s="156"/>
      <c r="G16" s="156"/>
      <c r="H16" s="156"/>
      <c r="I16" s="156"/>
      <c r="J16" s="156"/>
    </row>
    <row r="17" spans="2:22" ht="9.75" customHeight="1">
      <c r="B17" s="153" t="str">
        <f>CONCATENATE(Q108," ","has no"," ",N131)</f>
        <v xml:space="preserve">      Certified that the applicant  Sri  CHAYANAM SRINIVAS working as SCHOOL ASSISTANT B.S inZ.P.HIGH SCHOOL GANAPAVARAM NADENDLA(Mandal)GUNTUR(Dist) has no criminal /vigilance cases pending against him/her to the best of my knowledge and belief on the strength of available records /on inquiry.</v>
      </c>
      <c r="C17" s="153"/>
      <c r="D17" s="153"/>
      <c r="E17" s="153"/>
      <c r="F17" s="153"/>
      <c r="G17" s="153"/>
      <c r="H17" s="153"/>
      <c r="I17" s="153"/>
      <c r="J17" s="153"/>
    </row>
    <row r="18" spans="2:22" ht="62.25" customHeight="1">
      <c r="B18" s="153"/>
      <c r="C18" s="153"/>
      <c r="D18" s="153"/>
      <c r="E18" s="153"/>
      <c r="F18" s="153"/>
      <c r="G18" s="153"/>
      <c r="H18" s="153"/>
      <c r="I18" s="153"/>
      <c r="J18" s="153"/>
    </row>
    <row r="19" spans="2:22">
      <c r="B19" s="49"/>
      <c r="C19" s="49"/>
      <c r="D19" s="49"/>
      <c r="E19" s="49"/>
      <c r="F19" s="49"/>
      <c r="G19" s="49"/>
      <c r="H19" s="49"/>
      <c r="I19" s="49"/>
      <c r="J19" s="49"/>
    </row>
    <row r="20" spans="2:22" ht="15" customHeight="1">
      <c r="B20" s="49"/>
      <c r="C20" s="49"/>
      <c r="D20" s="49"/>
      <c r="E20" s="49"/>
      <c r="F20" s="49"/>
      <c r="G20" s="49"/>
      <c r="H20" s="49"/>
      <c r="I20" s="49"/>
      <c r="J20" s="49"/>
      <c r="S20" s="23"/>
      <c r="T20" s="23"/>
      <c r="U20" s="23"/>
      <c r="V20" s="23"/>
    </row>
    <row r="21" spans="2:22" ht="15" customHeight="1">
      <c r="B21" s="58" t="s">
        <v>117</v>
      </c>
      <c r="C21" s="58"/>
      <c r="D21" s="58"/>
      <c r="E21" s="58"/>
      <c r="F21" s="58"/>
      <c r="G21" s="58"/>
      <c r="H21" s="58"/>
      <c r="I21" s="58"/>
      <c r="J21" s="58"/>
      <c r="S21" s="23"/>
      <c r="T21" s="23"/>
      <c r="U21" s="23"/>
      <c r="V21" s="23"/>
    </row>
    <row r="22" spans="2:22" s="57" customFormat="1" ht="35.25" customHeight="1">
      <c r="B22" s="55" t="s">
        <v>124</v>
      </c>
      <c r="C22" s="55"/>
      <c r="D22" s="55"/>
      <c r="E22" s="55"/>
      <c r="F22" s="55"/>
      <c r="G22" s="55"/>
      <c r="H22" s="56" t="s">
        <v>125</v>
      </c>
      <c r="I22" s="55"/>
      <c r="J22" s="55"/>
    </row>
    <row r="23" spans="2:22">
      <c r="B23" s="155" t="s">
        <v>155</v>
      </c>
      <c r="C23" s="156"/>
      <c r="D23" s="156"/>
      <c r="E23" s="156"/>
      <c r="F23" s="156"/>
      <c r="G23" s="156"/>
      <c r="H23" s="156"/>
      <c r="I23" s="156"/>
      <c r="J23" s="156"/>
    </row>
    <row r="24" spans="2:22">
      <c r="B24" s="153" t="str">
        <f>CONCATENATE(Q108," ",N140)</f>
        <v xml:space="preserve">      Certified that the applicant  Sri  CHAYANAM SRINIVAS working as SCHOOL ASSISTANT B.S inZ.P.HIGH SCHOOL GANAPAVARAM NADENDLA(Mandal)GUNTUR(Dist) has the following family members as per the entry in service register of the individual.</v>
      </c>
      <c r="C24" s="153"/>
      <c r="D24" s="153"/>
      <c r="E24" s="153"/>
      <c r="F24" s="153"/>
      <c r="G24" s="153"/>
      <c r="H24" s="153"/>
      <c r="I24" s="153"/>
      <c r="J24" s="153"/>
    </row>
    <row r="25" spans="2:22" ht="33" customHeight="1">
      <c r="B25" s="153"/>
      <c r="C25" s="153"/>
      <c r="D25" s="153"/>
      <c r="E25" s="153"/>
      <c r="F25" s="153"/>
      <c r="G25" s="153"/>
      <c r="H25" s="153"/>
      <c r="I25" s="153"/>
      <c r="J25" s="153"/>
    </row>
    <row r="26" spans="2:22">
      <c r="B26" s="49"/>
      <c r="C26" s="49"/>
      <c r="D26" s="49"/>
      <c r="E26" s="49"/>
      <c r="F26" s="49"/>
      <c r="G26" s="49"/>
      <c r="H26" s="49"/>
      <c r="I26" s="49"/>
      <c r="J26" s="49"/>
    </row>
    <row r="27" spans="2:22">
      <c r="B27" s="52" t="s">
        <v>126</v>
      </c>
      <c r="C27" s="157" t="s">
        <v>127</v>
      </c>
      <c r="D27" s="157"/>
      <c r="E27" s="157"/>
      <c r="F27" s="157"/>
      <c r="G27" s="157" t="s">
        <v>128</v>
      </c>
      <c r="H27" s="157"/>
      <c r="I27" s="157"/>
      <c r="J27" s="157"/>
    </row>
    <row r="28" spans="2:22" ht="20.25" customHeight="1">
      <c r="B28" s="52">
        <v>1</v>
      </c>
      <c r="C28" s="151" t="str">
        <f>IF(DATA!D26="","",DATA!D26)</f>
        <v>CH VIJAYA ( WIFE)</v>
      </c>
      <c r="D28" s="151"/>
      <c r="E28" s="151"/>
      <c r="F28" s="151"/>
      <c r="G28" s="151"/>
      <c r="H28" s="151"/>
      <c r="I28" s="151"/>
      <c r="J28" s="151"/>
    </row>
    <row r="29" spans="2:22" ht="20.25" customHeight="1">
      <c r="B29" s="52">
        <v>2</v>
      </c>
      <c r="C29" s="151" t="str">
        <f>IF(DATA!D27="","",DATA!D27)</f>
        <v>CH KRISHNA SAI( SON)</v>
      </c>
      <c r="D29" s="151"/>
      <c r="E29" s="151"/>
      <c r="F29" s="151"/>
      <c r="G29" s="151"/>
      <c r="H29" s="151"/>
      <c r="I29" s="151"/>
      <c r="J29" s="151"/>
    </row>
    <row r="30" spans="2:22" ht="20.25" customHeight="1">
      <c r="B30" s="52">
        <v>3</v>
      </c>
      <c r="C30" s="151" t="str">
        <f>IF(DATA!D28="","",DATA!D28)</f>
        <v>CH. LAKSHMI PRIYA ( DAUGHTER)</v>
      </c>
      <c r="D30" s="151"/>
      <c r="E30" s="151"/>
      <c r="F30" s="151"/>
      <c r="G30" s="151"/>
      <c r="H30" s="151"/>
      <c r="I30" s="151"/>
      <c r="J30" s="151"/>
      <c r="T30" s="23"/>
      <c r="U30" s="23"/>
      <c r="V30" s="23"/>
    </row>
    <row r="31" spans="2:22" ht="20.25" customHeight="1">
      <c r="B31" s="52">
        <v>4</v>
      </c>
      <c r="C31" s="151" t="str">
        <f>IF(DATA!D29="","",DATA!D29)</f>
        <v>CH. NARASAIAH ( FATHER)</v>
      </c>
      <c r="D31" s="151"/>
      <c r="E31" s="151"/>
      <c r="F31" s="151"/>
      <c r="G31" s="151"/>
      <c r="H31" s="151"/>
      <c r="I31" s="151"/>
      <c r="J31" s="151"/>
    </row>
    <row r="32" spans="2:22" ht="20.25" customHeight="1">
      <c r="B32" s="52">
        <v>5</v>
      </c>
      <c r="C32" s="151" t="str">
        <f>IF(DATA!D30="","",DATA!D30)</f>
        <v/>
      </c>
      <c r="D32" s="151"/>
      <c r="E32" s="151"/>
      <c r="F32" s="151"/>
      <c r="G32" s="151"/>
      <c r="H32" s="151"/>
      <c r="I32" s="151"/>
      <c r="J32" s="151"/>
    </row>
    <row r="33" spans="2:22">
      <c r="B33" s="49"/>
      <c r="C33" s="152"/>
      <c r="D33" s="152"/>
      <c r="E33" s="152"/>
      <c r="F33" s="152"/>
      <c r="G33" s="152"/>
      <c r="H33" s="152"/>
      <c r="I33" s="152"/>
      <c r="J33" s="152"/>
    </row>
    <row r="34" spans="2:22">
      <c r="B34" s="153" t="s">
        <v>117</v>
      </c>
      <c r="C34" s="153"/>
      <c r="D34" s="153"/>
      <c r="E34" s="153"/>
      <c r="F34" s="153"/>
      <c r="G34" s="153"/>
      <c r="H34" s="153"/>
      <c r="I34" s="153"/>
      <c r="J34" s="153"/>
    </row>
    <row r="35" spans="2:22">
      <c r="B35" s="50" t="s">
        <v>124</v>
      </c>
      <c r="C35" s="50"/>
      <c r="D35" s="50"/>
      <c r="E35" s="50"/>
      <c r="F35" s="50"/>
      <c r="G35" s="50"/>
      <c r="H35" s="51" t="s">
        <v>125</v>
      </c>
      <c r="I35" s="50"/>
      <c r="J35" s="50"/>
    </row>
    <row r="36" spans="2:22">
      <c r="B36" s="49"/>
      <c r="C36" s="49"/>
      <c r="D36" s="49"/>
      <c r="E36" s="49"/>
      <c r="F36" s="49"/>
      <c r="G36" s="49"/>
      <c r="H36" s="49"/>
      <c r="I36" s="49"/>
      <c r="J36" s="49"/>
    </row>
    <row r="37" spans="2:22" ht="15" customHeight="1">
      <c r="B37" s="49"/>
      <c r="C37" s="49"/>
      <c r="D37" s="49"/>
      <c r="E37" s="49"/>
      <c r="F37" s="49"/>
      <c r="G37" s="49"/>
      <c r="H37" s="49"/>
      <c r="I37" s="49"/>
      <c r="J37" s="49"/>
      <c r="T37" s="23"/>
      <c r="U37" s="23"/>
      <c r="V37" s="23"/>
    </row>
    <row r="108" spans="14:18" ht="342">
      <c r="N108" s="18"/>
      <c r="O108" s="18"/>
      <c r="P108" s="18"/>
      <c r="Q108" s="26" t="str">
        <f>CONCATENATE("      Certified that the applicant "," ",DATA!M7," ",DATA!F3," ","working as"," ",DATA!F5," ","in",DATA!F7," ",DATA!D8,"(Mandal)",DATA!D9,"(Dist)",)</f>
        <v xml:space="preserve">      Certified that the applicant  Sri  CHAYANAM SRINIVAS working as SCHOOL ASSISTANT B.S inZ.P.HIGH SCHOOL GANAPAVARAM NADENDLA(Mandal)GUNTUR(Dist)</v>
      </c>
      <c r="R108" s="18"/>
    </row>
    <row r="109" spans="14:18">
      <c r="N109" s="18"/>
      <c r="O109" s="18"/>
      <c r="P109" s="18"/>
      <c r="Q109" s="18"/>
      <c r="R109" s="18"/>
    </row>
    <row r="110" spans="14:18">
      <c r="N110" s="18"/>
      <c r="O110" s="18"/>
      <c r="P110" s="18"/>
      <c r="Q110" s="18"/>
      <c r="R110" s="18"/>
    </row>
    <row r="114" spans="14:18">
      <c r="N114" s="24" t="s">
        <v>132</v>
      </c>
    </row>
    <row r="117" spans="14:18">
      <c r="N117" s="24" t="str">
        <f>CONCATENATE(N125," ",N126)</f>
        <v>to Government in regard to Home building loans/motor car/house rent arrear/other Government dues which are objectionable for issuing N.O.C.</v>
      </c>
    </row>
    <row r="125" spans="14:18" ht="210">
      <c r="N125" s="23" t="s">
        <v>118</v>
      </c>
      <c r="O125" s="23"/>
      <c r="P125" s="23"/>
      <c r="Q125" s="23"/>
      <c r="R125" s="23"/>
    </row>
    <row r="126" spans="14:18" ht="90">
      <c r="N126" s="23" t="s">
        <v>119</v>
      </c>
      <c r="O126" s="23"/>
      <c r="P126" s="23"/>
      <c r="Q126" s="23"/>
      <c r="R126" s="23"/>
    </row>
    <row r="127" spans="14:18">
      <c r="N127" s="57"/>
      <c r="O127" s="57"/>
      <c r="P127" s="57"/>
      <c r="Q127" s="57"/>
      <c r="R127" s="57"/>
    </row>
    <row r="131" spans="14:18">
      <c r="N131" s="24" t="str">
        <f>CONCATENATE(N134," ",N135)</f>
        <v>criminal /vigilance cases pending against him/her to the best of my knowledge and belief on the strength of available records /on inquiry.</v>
      </c>
    </row>
    <row r="134" spans="14:18" ht="135.75">
      <c r="N134" s="25" t="s">
        <v>120</v>
      </c>
      <c r="O134" s="25"/>
      <c r="P134" s="25"/>
      <c r="Q134" s="25"/>
    </row>
    <row r="135" spans="14:18" ht="75">
      <c r="N135" s="23" t="s">
        <v>121</v>
      </c>
      <c r="O135" s="23"/>
      <c r="P135" s="23"/>
      <c r="Q135" s="23"/>
      <c r="R135" s="23"/>
    </row>
    <row r="136" spans="14:18">
      <c r="N136" t="s">
        <v>133</v>
      </c>
    </row>
    <row r="140" spans="14:18">
      <c r="N140" s="24" t="str">
        <f>CONCATENATE(N141," ",N142)</f>
        <v>has the following family members as per the entry in service register of the individual.</v>
      </c>
    </row>
    <row r="141" spans="14:18">
      <c r="N141" t="s">
        <v>134</v>
      </c>
    </row>
    <row r="142" spans="14:18" ht="135">
      <c r="N142" s="23" t="s">
        <v>122</v>
      </c>
      <c r="O142" s="23"/>
      <c r="P142" s="23"/>
      <c r="Q142" s="23"/>
      <c r="R142" s="23"/>
    </row>
  </sheetData>
  <mergeCells count="25">
    <mergeCell ref="B2:J2"/>
    <mergeCell ref="B3:J3"/>
    <mergeCell ref="B6:J6"/>
    <mergeCell ref="B9:J9"/>
    <mergeCell ref="B10:J10"/>
    <mergeCell ref="B11:J11"/>
    <mergeCell ref="B17:J18"/>
    <mergeCell ref="B16:J16"/>
    <mergeCell ref="B24:J25"/>
    <mergeCell ref="C27:F27"/>
    <mergeCell ref="G27:J27"/>
    <mergeCell ref="B23:J23"/>
    <mergeCell ref="G32:J32"/>
    <mergeCell ref="G33:J33"/>
    <mergeCell ref="C33:F33"/>
    <mergeCell ref="B34:J34"/>
    <mergeCell ref="C28:F28"/>
    <mergeCell ref="C29:F29"/>
    <mergeCell ref="C30:F30"/>
    <mergeCell ref="C31:F31"/>
    <mergeCell ref="C32:F32"/>
    <mergeCell ref="G28:J28"/>
    <mergeCell ref="G30:J30"/>
    <mergeCell ref="G29:J29"/>
    <mergeCell ref="G31:J31"/>
  </mergeCells>
  <pageMargins left="0.70866141732283505" right="0.70866141732283505" top="0.74803149606299202" bottom="0.74803149606299202" header="0.31496062992126" footer="0.31496062992126"/>
  <pageSetup paperSize="9" orientation="portrait" verticalDpi="300" r:id="rId1"/>
  <headerFooter>
    <oddFooter>&amp;LPRTU GUNTUR&amp;Cwww.gunturbadi.com&amp;RK.V.NAGARAJU,PET,ZPHS UPPALAPADU</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DATA</vt:lpstr>
      <vt:lpstr>OFFICE NOTE(3)</vt:lpstr>
      <vt:lpstr>OFFICE NOTE</vt:lpstr>
      <vt:lpstr>PROCEEDINGS ANNEXURE B</vt:lpstr>
      <vt:lpstr>PROCEEDINGS ANNEXURE M</vt:lpstr>
      <vt:lpstr>COVERING LETTER</vt:lpstr>
      <vt:lpstr>APPLICATION FOR NOC</vt:lpstr>
      <vt:lpstr>ANNEXURE B &amp; M APPLICANT</vt:lpstr>
      <vt:lpstr>CERTIFICATES</vt:lpstr>
      <vt:lpstr>ANNEXURE M</vt:lpstr>
      <vt:lpstr>'ANNEXURE B &amp; M APPLICANT'!Print_Area</vt:lpstr>
      <vt:lpstr>'ANNEXURE M'!Print_Area</vt:lpstr>
      <vt:lpstr>'APPLICATION FOR NOC'!Print_Area</vt:lpstr>
      <vt:lpstr>CERTIFICATES!Print_Area</vt:lpstr>
      <vt:lpstr>'OFFICE NOTE'!Print_Area</vt:lpstr>
      <vt:lpstr>'OFFICE NOTE(3)'!Print_Area</vt:lpstr>
      <vt:lpstr>'PROCEEDINGS ANNEXURE B'!Print_Area</vt:lpstr>
      <vt:lpstr>'PROCEEDINGS ANNEXURE M'!Print_Area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NAGARAJU</dc:creator>
  <cp:lastModifiedBy>shine</cp:lastModifiedBy>
  <cp:lastPrinted>2015-05-16T09:28:47Z</cp:lastPrinted>
  <dcterms:created xsi:type="dcterms:W3CDTF">2015-04-25T12:55:38Z</dcterms:created>
  <dcterms:modified xsi:type="dcterms:W3CDTF">2015-05-16T09:29:06Z</dcterms:modified>
</cp:coreProperties>
</file>